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osmacbookpro/Desktop/data-analytics2/"/>
    </mc:Choice>
  </mc:AlternateContent>
  <xr:revisionPtr revIDLastSave="0" documentId="8_{B7408FF9-36CD-8544-BCDC-C85CF03726A5}" xr6:coauthVersionLast="36" xr6:coauthVersionMax="36" xr10:uidLastSave="{00000000-0000-0000-0000-000000000000}"/>
  <bookViews>
    <workbookView xWindow="0" yWindow="440" windowWidth="28800" windowHeight="16240" activeTab="4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Sheet6" sheetId="6" r:id="rId5"/>
    <sheet name="Sheet5" sheetId="5" r:id="rId6"/>
  </sheets>
  <definedNames>
    <definedName name="_xlnm._FilterDatabase" localSheetId="3" hidden="1">Sheet1!$A$1:$T$4115</definedName>
  </definedNames>
  <calcPr calcId="162913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5" l="1"/>
  <c r="D13" i="5"/>
  <c r="H6" i="5"/>
  <c r="C13" i="5"/>
  <c r="D12" i="5" l="1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B3" i="5"/>
  <c r="D3" i="5"/>
  <c r="D2" i="5"/>
  <c r="C3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  <c r="E2" i="5" l="1"/>
  <c r="G2" i="5" s="1"/>
  <c r="E10" i="5"/>
  <c r="H10" i="5" s="1"/>
  <c r="E6" i="5"/>
  <c r="G6" i="5" s="1"/>
  <c r="E13" i="5"/>
  <c r="F13" i="5" s="1"/>
  <c r="E9" i="5"/>
  <c r="H9" i="5" s="1"/>
  <c r="E5" i="5"/>
  <c r="G5" i="5" s="1"/>
  <c r="E12" i="5"/>
  <c r="F12" i="5" s="1"/>
  <c r="E8" i="5"/>
  <c r="H8" i="5" s="1"/>
  <c r="E4" i="5"/>
  <c r="G4" i="5" s="1"/>
  <c r="E11" i="5"/>
  <c r="G11" i="5" s="1"/>
  <c r="E7" i="5"/>
  <c r="H7" i="5" s="1"/>
  <c r="E3" i="5"/>
  <c r="H3" i="5" s="1"/>
  <c r="G9" i="5" l="1"/>
  <c r="H2" i="5"/>
  <c r="F4" i="5"/>
  <c r="G7" i="5"/>
  <c r="G10" i="5"/>
  <c r="F2" i="5"/>
  <c r="F5" i="5"/>
  <c r="G8" i="5"/>
  <c r="G12" i="5"/>
  <c r="F7" i="5"/>
  <c r="H12" i="5"/>
  <c r="F6" i="5"/>
  <c r="G13" i="5"/>
  <c r="F8" i="5"/>
  <c r="G3" i="5"/>
  <c r="F9" i="5"/>
  <c r="F3" i="5"/>
  <c r="H13" i="5"/>
  <c r="F11" i="5"/>
  <c r="H5" i="5"/>
  <c r="F10" i="5"/>
  <c r="H4" i="5"/>
  <c r="H11" i="5"/>
</calcChain>
</file>

<file path=xl/sharedStrings.xml><?xml version="1.0" encoding="utf-8"?>
<sst xmlns="http://schemas.openxmlformats.org/spreadsheetml/2006/main" count="33066" uniqueCount="8403">
  <si>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</si>
  <si>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</si>
  <si>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</si>
  <si>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</si>
  <si>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</si>
  <si>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</si>
  <si>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</si>
  <si>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</si>
  <si>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</si>
  <si>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</si>
  <si>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</si>
  <si>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</si>
  <si>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</si>
  <si>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</si>
  <si>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</si>
  <si>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</si>
  <si>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</si>
  <si>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</si>
  <si>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</si>
  <si>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</si>
  <si>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</si>
  <si>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</si>
  <si>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</si>
  <si>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</si>
  <si>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</si>
  <si>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</si>
  <si>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</si>
  <si>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</si>
  <si>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</si>
  <si>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</si>
  <si>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</si>
  <si>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</si>
  <si>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</si>
  <si>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</si>
  <si>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</si>
  <si>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</si>
  <si>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</si>
  <si>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</si>
  <si>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</si>
  <si>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</si>
  <si>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</si>
  <si>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</si>
  <si>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</si>
  <si>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</si>
  <si>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</si>
  <si>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</si>
  <si>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</si>
  <si>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</si>
  <si>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</si>
  <si>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</si>
  <si>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</si>
  <si>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</si>
  <si>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</si>
  <si>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</si>
  <si>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</si>
  <si>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</si>
  <si>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</si>
  <si>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</si>
  <si>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</si>
  <si>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</si>
  <si>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</si>
  <si>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</si>
  <si>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</si>
  <si>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</si>
  <si>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</si>
  <si>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</si>
  <si>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</si>
  <si>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</si>
  <si>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</si>
  <si>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</si>
  <si>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</si>
  <si>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</si>
  <si>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</si>
  <si>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</si>
  <si>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</si>
  <si>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</si>
  <si>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</si>
  <si>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</si>
  <si>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</si>
  <si>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</si>
  <si>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</si>
  <si>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</si>
  <si>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</si>
  <si>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</si>
  <si>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</si>
  <si>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</si>
  <si>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</si>
  <si>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</si>
  <si>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</si>
  <si>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</si>
  <si>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</si>
  <si>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</si>
  <si>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</si>
  <si>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</si>
  <si>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</si>
  <si>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</si>
  <si>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</si>
  <si>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</si>
  <si>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</si>
  <si>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</si>
  <si>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</si>
  <si>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</si>
  <si>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</si>
  <si>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</si>
  <si>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</si>
  <si>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</si>
  <si>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</si>
  <si>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</si>
  <si>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</si>
  <si>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</si>
  <si>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</si>
  <si>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</si>
  <si>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</si>
  <si>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</si>
  <si>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</si>
  <si>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</si>
  <si>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</si>
  <si>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</si>
  <si>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</si>
  <si>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</si>
  <si>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</si>
  <si>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</si>
  <si>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</si>
  <si>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</si>
  <si>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</si>
  <si>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</si>
  <si>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</si>
  <si>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</si>
  <si>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</si>
  <si>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</si>
  <si>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</si>
  <si>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</si>
  <si>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</si>
  <si>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</si>
  <si>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</si>
  <si>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</si>
  <si>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</si>
  <si>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</si>
  <si>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</si>
  <si>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</si>
  <si>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</si>
  <si>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</si>
  <si>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</si>
  <si>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</si>
  <si>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</si>
  <si>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</si>
  <si>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</si>
  <si>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</si>
  <si>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</si>
  <si>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</si>
  <si>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</si>
  <si>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</si>
  <si>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</si>
  <si>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</si>
  <si>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</si>
  <si>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</si>
  <si>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</si>
  <si>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</si>
  <si>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</si>
  <si>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</si>
  <si>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</si>
  <si>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</si>
  <si>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</si>
  <si>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</si>
  <si>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</si>
  <si>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</si>
  <si>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</si>
  <si>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</si>
  <si>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</si>
  <si>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</si>
  <si>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</si>
  <si>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</si>
  <si>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</si>
  <si>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</si>
  <si>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</si>
  <si>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</si>
  <si>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</si>
  <si>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</si>
  <si>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</si>
  <si>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</si>
  <si>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</si>
  <si>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</si>
  <si>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</si>
  <si>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</si>
  <si>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</si>
  <si>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</si>
  <si>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</si>
  <si>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</si>
  <si>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</si>
  <si>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</si>
  <si>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</si>
  <si>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</si>
  <si>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</si>
  <si>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</si>
  <si>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</si>
  <si>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</si>
  <si>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</si>
  <si>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</si>
  <si>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</si>
  <si>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</si>
  <si>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</si>
  <si>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</si>
  <si>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</si>
  <si>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</si>
  <si>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</si>
  <si>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</si>
  <si>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</si>
  <si>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</si>
  <si>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</si>
  <si>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</si>
  <si>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</si>
  <si>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</si>
  <si>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</si>
  <si>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</si>
  <si>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</si>
  <si>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</si>
  <si>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</si>
  <si>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</si>
  <si>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</si>
  <si>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</si>
  <si>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</si>
  <si>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</si>
  <si>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</si>
  <si>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</si>
  <si>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</si>
  <si>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</si>
  <si>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</si>
  <si>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</si>
  <si>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</si>
  <si>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</si>
  <si>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</si>
  <si>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</si>
  <si>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</si>
  <si>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</si>
  <si>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</si>
  <si>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</si>
  <si>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</si>
  <si>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</si>
  <si>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</si>
  <si>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</si>
  <si>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</si>
  <si>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</si>
  <si>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</si>
  <si>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</si>
  <si>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</si>
  <si>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</si>
  <si>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</si>
  <si>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</si>
  <si>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</si>
  <si>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</si>
  <si>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</si>
  <si>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</si>
  <si>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</si>
  <si>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</si>
  <si>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</si>
  <si>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</si>
  <si>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</si>
  <si>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</si>
  <si>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</si>
  <si>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</si>
  <si>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</si>
  <si>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</si>
  <si>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</si>
  <si>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</si>
  <si>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</si>
  <si>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</si>
  <si>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</si>
  <si>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</si>
  <si>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</si>
  <si>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</si>
  <si>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</si>
  <si>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</si>
  <si>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</si>
  <si>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</si>
  <si>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</si>
  <si>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</si>
  <si>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</si>
  <si>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</si>
  <si>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</si>
  <si>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</si>
  <si>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</si>
  <si>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</si>
  <si>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</si>
  <si>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</si>
  <si>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</si>
  <si>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</si>
  <si>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</si>
  <si>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</si>
  <si>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</si>
  <si>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</si>
  <si>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</si>
  <si>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</si>
  <si>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</si>
  <si>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</si>
  <si>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</si>
  <si>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</si>
  <si>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</si>
  <si>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</si>
  <si>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</si>
  <si>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</si>
  <si>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</si>
  <si>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</si>
  <si>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</si>
  <si>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</si>
  <si>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</si>
  <si>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</si>
  <si>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</si>
  <si>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</si>
  <si>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</si>
  <si>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</si>
  <si>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</si>
  <si>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</si>
  <si>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</si>
  <si>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</si>
  <si>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</si>
  <si>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</si>
  <si>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</si>
  <si>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</si>
  <si>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</si>
  <si>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</si>
  <si>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</si>
  <si>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</si>
  <si>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</si>
  <si>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</si>
  <si>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</si>
  <si>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</si>
  <si>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</si>
  <si>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</si>
  <si>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</si>
  <si>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</si>
  <si>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</si>
  <si>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</si>
  <si>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</si>
  <si>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</si>
  <si>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</si>
  <si>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</si>
  <si>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</si>
  <si>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</si>
  <si>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</si>
  <si>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</si>
  <si>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</si>
  <si>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</si>
  <si>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</si>
  <si>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</si>
  <si>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</si>
  <si>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</si>
  <si>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</si>
  <si>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</si>
  <si>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</si>
  <si>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</si>
  <si>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</si>
  <si>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</si>
  <si>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</si>
  <si>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</si>
  <si>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</si>
  <si>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</si>
  <si>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</si>
  <si>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</si>
  <si>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</si>
  <si>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</si>
  <si>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</si>
  <si>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</si>
  <si>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</si>
  <si>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</si>
  <si>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</si>
  <si>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</si>
  <si>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</si>
  <si>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</si>
  <si>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</si>
  <si>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</si>
  <si>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</si>
  <si>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</si>
  <si>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</si>
  <si>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</si>
  <si>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</si>
  <si>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</si>
  <si>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</si>
  <si>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</si>
  <si>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</si>
  <si>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</si>
  <si>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</si>
  <si>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</si>
  <si>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</si>
  <si>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</si>
  <si>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</si>
  <si>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</si>
  <si>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</si>
  <si>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</si>
  <si>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</si>
  <si>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</si>
  <si>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</si>
  <si>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</si>
  <si>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</si>
  <si>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</si>
  <si>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</si>
  <si>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</si>
  <si>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</si>
  <si>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</si>
  <si>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</si>
  <si>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</si>
  <si>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</si>
  <si>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</si>
  <si>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</si>
  <si>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</si>
  <si>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</si>
  <si>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</si>
  <si>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</si>
  <si>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</si>
  <si>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</si>
  <si>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</si>
  <si>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</si>
  <si>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</si>
  <si>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</si>
  <si>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</si>
  <si>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</si>
  <si>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</si>
  <si>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</si>
  <si>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</si>
  <si>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</si>
  <si>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</si>
  <si>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</si>
  <si>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</si>
  <si>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</si>
  <si>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</si>
  <si>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</si>
  <si>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</si>
  <si>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</si>
  <si>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</si>
  <si>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</si>
  <si>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</si>
  <si>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</si>
  <si>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</si>
  <si>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</si>
  <si>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</si>
  <si>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</si>
  <si>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</si>
  <si>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</si>
  <si>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</si>
  <si>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</si>
  <si>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</si>
  <si>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</si>
  <si>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</si>
  <si>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</si>
  <si>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</si>
  <si>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</si>
  <si>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</si>
  <si>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</si>
  <si>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</si>
  <si>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</si>
  <si>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</si>
  <si>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</si>
  <si>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</si>
  <si>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</si>
  <si>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</si>
  <si>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</si>
  <si>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</si>
  <si>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</si>
  <si>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</si>
  <si>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</si>
  <si>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</si>
  <si>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</si>
  <si>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</si>
  <si>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</si>
  <si>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</si>
  <si>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</si>
  <si>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</si>
  <si>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</si>
  <si>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</si>
  <si>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</si>
  <si>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</si>
  <si>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</si>
  <si>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</si>
  <si>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</si>
  <si>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</si>
  <si>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</si>
  <si>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</si>
  <si>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</si>
  <si>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</si>
  <si>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</si>
  <si>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</si>
  <si>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</si>
  <si>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</si>
  <si>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</si>
  <si>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</si>
  <si>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</si>
  <si>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</si>
  <si>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</si>
  <si>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</si>
  <si>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</si>
  <si>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</si>
  <si>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</si>
  <si>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</si>
  <si>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</si>
  <si>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</si>
  <si>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</si>
  <si>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</si>
  <si>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</si>
  <si>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</si>
  <si>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</si>
  <si>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</si>
  <si>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</si>
  <si>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</si>
  <si>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</si>
  <si>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</si>
  <si>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</si>
  <si>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</si>
  <si>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</si>
  <si>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</si>
  <si>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</si>
  <si>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</si>
  <si>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</si>
  <si>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</si>
  <si>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</si>
  <si>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</si>
  <si>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</si>
  <si>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</si>
  <si>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</si>
  <si>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</si>
  <si>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</si>
  <si>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</si>
  <si>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</si>
  <si>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</si>
  <si>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</si>
  <si>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</si>
  <si>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</si>
  <si>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</si>
  <si>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</si>
  <si>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</si>
  <si>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</si>
  <si>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</si>
  <si>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</si>
  <si>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</si>
  <si>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</si>
  <si>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</si>
  <si>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</si>
  <si>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</si>
  <si>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</si>
  <si>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</si>
  <si>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</si>
  <si>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</si>
  <si>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</si>
  <si>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</si>
  <si>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</si>
  <si>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</si>
  <si>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</si>
  <si>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</si>
  <si>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</si>
  <si>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</si>
  <si>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</si>
  <si>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</si>
  <si>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</si>
  <si>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</si>
  <si>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</si>
  <si>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</si>
  <si>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</si>
  <si>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</si>
  <si>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</si>
  <si>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</si>
  <si>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</si>
  <si>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</si>
  <si>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</si>
  <si>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</si>
  <si>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</si>
  <si>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</si>
  <si>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</si>
  <si>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</si>
  <si>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</si>
  <si>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</si>
  <si>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</si>
  <si>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</si>
  <si>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</si>
  <si>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</si>
  <si>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</si>
  <si>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</si>
  <si>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</si>
  <si>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</si>
  <si>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</si>
  <si>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</si>
  <si>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</si>
  <si>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</si>
  <si>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</si>
  <si>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</si>
  <si>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</si>
  <si>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</si>
  <si>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</si>
  <si>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</si>
  <si>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</si>
  <si>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</si>
  <si>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</si>
  <si>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</si>
  <si>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</si>
  <si>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</si>
  <si>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</si>
  <si>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</si>
  <si>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</si>
  <si>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</si>
  <si>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</si>
  <si>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</si>
  <si>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</si>
  <si>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</si>
  <si>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</si>
  <si>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</si>
  <si>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</si>
  <si>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</si>
  <si>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</si>
  <si>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</si>
  <si>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</si>
  <si>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</si>
  <si>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</si>
  <si>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</si>
  <si>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</si>
  <si>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</si>
  <si>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</si>
  <si>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</si>
  <si>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</si>
  <si>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</si>
  <si>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</si>
  <si>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</si>
  <si>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</si>
  <si>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</si>
  <si>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</si>
  <si>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</si>
  <si>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</si>
  <si>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</si>
  <si>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</si>
  <si>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</si>
  <si>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</si>
  <si>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</si>
  <si>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</si>
  <si>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</si>
  <si>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</si>
  <si>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</si>
  <si>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</si>
  <si>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</si>
  <si>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</si>
  <si>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</si>
  <si>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</si>
  <si>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</si>
  <si>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</si>
  <si>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</si>
  <si>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</si>
  <si>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</si>
  <si>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</si>
  <si>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</si>
  <si>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</si>
  <si>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</si>
  <si>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</si>
  <si>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</si>
  <si>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</si>
  <si>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</si>
  <si>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</si>
  <si>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</si>
  <si>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</si>
  <si>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</si>
  <si>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</si>
  <si>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</si>
  <si>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</si>
  <si>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</si>
  <si>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</si>
  <si>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</si>
  <si>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</si>
  <si>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</si>
  <si>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</si>
  <si>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</si>
  <si>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</si>
  <si>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</si>
  <si>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</si>
  <si>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</si>
  <si>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</si>
  <si>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</si>
  <si>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</si>
  <si>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</si>
  <si>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</si>
  <si>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</si>
  <si>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</si>
  <si>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</si>
  <si>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</si>
  <si>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</si>
  <si>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</si>
  <si>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</si>
  <si>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</si>
  <si>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</si>
  <si>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</si>
  <si>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</si>
  <si>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</si>
  <si>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</si>
  <si>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</si>
  <si>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</si>
  <si>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</si>
  <si>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</si>
  <si>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</si>
  <si>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</si>
  <si>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</si>
  <si>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</si>
  <si>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</si>
  <si>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</si>
  <si>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</si>
  <si>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</si>
  <si>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</si>
  <si>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</si>
  <si>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</si>
  <si>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</si>
  <si>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</si>
  <si>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</si>
  <si>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</si>
  <si>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</si>
  <si>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</si>
  <si>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</si>
  <si>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</si>
  <si>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</si>
  <si>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</si>
  <si>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</si>
  <si>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</si>
  <si>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</si>
  <si>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</si>
  <si>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</si>
  <si>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</si>
  <si>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</si>
  <si>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</si>
  <si>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</si>
  <si>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</si>
  <si>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</si>
  <si>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</si>
  <si>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</si>
  <si>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</si>
  <si>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</si>
  <si>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</si>
  <si>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</si>
  <si>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</si>
  <si>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</si>
  <si>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</si>
  <si>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</si>
  <si>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</si>
  <si>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</si>
  <si>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</si>
  <si>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</si>
  <si>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</si>
  <si>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</si>
  <si>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</si>
  <si>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</si>
  <si>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</si>
  <si>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</si>
  <si>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</si>
  <si>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</si>
  <si>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</si>
  <si>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</si>
  <si>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</si>
  <si>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</si>
  <si>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</si>
  <si>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</si>
  <si>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</si>
  <si>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</si>
  <si>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</si>
  <si>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</si>
  <si>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</si>
  <si>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</si>
  <si>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</si>
  <si>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</si>
  <si>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</si>
  <si>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</si>
  <si>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</si>
  <si>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</si>
  <si>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</si>
  <si>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</si>
  <si>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</si>
  <si>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</si>
  <si>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</si>
  <si>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</si>
  <si>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</si>
  <si>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</si>
  <si>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</si>
  <si>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</si>
  <si>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</si>
  <si>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</si>
  <si>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</si>
  <si>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</si>
  <si>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</si>
  <si>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</si>
  <si>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</si>
  <si>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</si>
  <si>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</si>
  <si>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</si>
  <si>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</si>
  <si>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</si>
  <si>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</si>
  <si>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</si>
  <si>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</si>
  <si>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</si>
  <si>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</si>
  <si>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</si>
  <si>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</si>
  <si>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</si>
  <si>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</si>
  <si>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</si>
  <si>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</si>
  <si>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</si>
  <si>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</si>
  <si>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</si>
  <si>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</si>
  <si>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</si>
  <si>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</si>
  <si>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</si>
  <si>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</si>
  <si>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</si>
  <si>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</si>
  <si>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</si>
  <si>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</si>
  <si>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</si>
  <si>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</si>
  <si>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</si>
  <si>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</si>
  <si>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</si>
  <si>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</si>
  <si>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</si>
  <si>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</si>
  <si>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</si>
  <si>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</si>
  <si>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</si>
  <si>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</si>
  <si>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</si>
  <si>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</si>
  <si>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</si>
  <si>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</si>
  <si>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</si>
  <si>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</si>
  <si>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</si>
  <si>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</si>
  <si>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</si>
  <si>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</si>
  <si>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</si>
  <si>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</si>
  <si>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</si>
  <si>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</si>
  <si>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</si>
  <si>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</si>
  <si>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</si>
  <si>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</si>
  <si>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</si>
  <si>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</si>
  <si>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</si>
  <si>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</si>
  <si>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</si>
  <si>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</si>
  <si>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</si>
  <si>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</si>
  <si>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</si>
  <si>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</si>
  <si>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</si>
  <si>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</si>
  <si>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</si>
  <si>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</si>
  <si>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</si>
  <si>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</si>
  <si>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</si>
  <si>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</si>
  <si>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</si>
  <si>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</si>
  <si>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</si>
  <si>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</si>
  <si>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</si>
  <si>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</si>
  <si>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</si>
  <si>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</si>
  <si>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</si>
  <si>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</si>
  <si>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</si>
  <si>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</si>
  <si>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</si>
  <si>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</si>
  <si>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</si>
  <si>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</si>
  <si>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</si>
  <si>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</si>
  <si>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</si>
  <si>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</si>
  <si>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</si>
  <si>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</si>
  <si>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</si>
  <si>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</si>
  <si>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</si>
  <si>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</si>
  <si>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</si>
  <si>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</si>
  <si>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</si>
  <si>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</si>
  <si>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</si>
  <si>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</si>
  <si>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</si>
  <si>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</si>
  <si>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</si>
  <si>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</si>
  <si>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</si>
  <si>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</si>
  <si>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</si>
  <si>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</si>
  <si>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</si>
  <si>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</si>
  <si>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</si>
  <si>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</si>
  <si>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</si>
  <si>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</si>
  <si>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</si>
  <si>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</si>
  <si>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</si>
  <si>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</si>
  <si>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</si>
  <si>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</si>
  <si>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</si>
  <si>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</si>
  <si>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</si>
  <si>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</si>
  <si>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</si>
  <si>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</si>
  <si>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</si>
  <si>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</si>
  <si>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</si>
  <si>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</si>
  <si>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</si>
  <si>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</si>
  <si>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</si>
  <si>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</si>
  <si>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</si>
  <si>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</si>
  <si>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</si>
  <si>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</si>
  <si>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</si>
  <si>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</si>
  <si>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</si>
  <si>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</si>
  <si>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</si>
  <si>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</si>
  <si>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</si>
  <si>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</si>
  <si>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</si>
  <si>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</si>
  <si>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</si>
  <si>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</si>
  <si>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</si>
  <si>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</si>
  <si>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</si>
  <si>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</si>
  <si>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</si>
  <si>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</si>
  <si>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</si>
  <si>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</si>
  <si>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</si>
  <si>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</si>
  <si>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</si>
  <si>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</si>
  <si>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</si>
  <si>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</si>
  <si>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</si>
  <si>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</si>
  <si>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</si>
  <si>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</si>
  <si>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</si>
  <si>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</si>
  <si>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</si>
  <si>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</si>
  <si>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</si>
  <si>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</si>
  <si>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</si>
  <si>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</si>
  <si>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</si>
  <si>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</si>
  <si>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</si>
  <si>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</si>
  <si>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</si>
  <si>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</si>
  <si>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</si>
  <si>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</si>
  <si>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</si>
  <si>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</si>
  <si>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</si>
  <si>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</si>
  <si>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</si>
  <si>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</si>
  <si>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</si>
  <si>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</si>
  <si>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</si>
  <si>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</si>
  <si>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</si>
  <si>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</si>
  <si>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</si>
  <si>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</si>
  <si>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</si>
  <si>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</si>
  <si>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</si>
  <si>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</si>
  <si>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</si>
  <si>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</si>
  <si>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</si>
  <si>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</si>
  <si>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</si>
  <si>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</si>
  <si>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</si>
  <si>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</si>
  <si>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</si>
  <si>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</si>
  <si>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</si>
  <si>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</si>
  <si>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</si>
  <si>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</si>
  <si>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</si>
  <si>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</si>
  <si>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</si>
  <si>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</si>
  <si>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</si>
  <si>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</si>
  <si>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</si>
  <si>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</si>
  <si>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</si>
  <si>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</si>
  <si>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</si>
  <si>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</si>
  <si>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</si>
  <si>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</si>
  <si>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</si>
  <si>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</si>
  <si>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</si>
  <si>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</si>
  <si>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</si>
  <si>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</si>
  <si>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</si>
  <si>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</si>
  <si>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</si>
  <si>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</si>
  <si>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</si>
  <si>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</si>
  <si>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</si>
  <si>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</si>
  <si>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</si>
  <si>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</si>
  <si>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</si>
  <si>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</si>
  <si>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</si>
  <si>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</si>
  <si>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</si>
  <si>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</si>
  <si>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</si>
  <si>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</si>
  <si>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</si>
  <si>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</si>
  <si>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</si>
  <si>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</si>
  <si>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</si>
  <si>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</si>
  <si>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</si>
  <si>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</si>
  <si>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</si>
  <si>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</si>
  <si>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</si>
  <si>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</si>
  <si>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</si>
  <si>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</si>
  <si>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</si>
  <si>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</si>
  <si>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</si>
  <si>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</si>
  <si>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</si>
  <si>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</si>
  <si>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</si>
  <si>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</si>
  <si>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</si>
  <si>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</si>
  <si>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</si>
  <si>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</si>
  <si>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</si>
  <si>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</si>
  <si>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</si>
  <si>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</si>
  <si>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</si>
  <si>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</si>
  <si>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</si>
  <si>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</si>
  <si>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</si>
  <si>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</si>
  <si>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</si>
  <si>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</si>
  <si>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</si>
  <si>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</si>
  <si>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</si>
  <si>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</si>
  <si>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</si>
  <si>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</si>
  <si>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</si>
  <si>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</si>
  <si>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</si>
  <si>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</si>
  <si>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</si>
  <si>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</si>
  <si>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</si>
  <si>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</si>
  <si>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</si>
  <si>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</si>
  <si>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</si>
  <si>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</si>
  <si>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</si>
  <si>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</si>
  <si>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</si>
  <si>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</si>
  <si>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</si>
  <si>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</si>
  <si>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</si>
  <si>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</si>
  <si>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</si>
  <si>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</si>
  <si>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</si>
  <si>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</si>
  <si>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</si>
  <si>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</si>
  <si>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</si>
  <si>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</si>
  <si>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</si>
  <si>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</si>
  <si>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</si>
  <si>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</si>
  <si>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</si>
  <si>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</si>
  <si>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</si>
  <si>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</si>
  <si>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</si>
  <si>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</si>
  <si>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</si>
  <si>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</si>
  <si>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</si>
  <si>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</si>
  <si>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</si>
  <si>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</si>
  <si>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</si>
  <si>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</si>
  <si>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</si>
  <si>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</si>
  <si>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</si>
  <si>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</si>
  <si>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</si>
  <si>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</si>
  <si>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</si>
  <si>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</si>
  <si>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</si>
  <si>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</si>
  <si>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</si>
  <si>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</si>
  <si>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</si>
  <si>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</si>
  <si>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</si>
  <si>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</si>
  <si>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</si>
  <si>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</si>
  <si>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</si>
  <si>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</si>
  <si>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</si>
  <si>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</si>
  <si>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</si>
  <si>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</si>
  <si>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</si>
  <si>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</si>
  <si>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</si>
  <si>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</si>
  <si>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</si>
  <si>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</si>
  <si>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</si>
  <si>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</si>
  <si>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</si>
  <si>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</si>
  <si>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</si>
  <si>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</si>
  <si>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</si>
  <si>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</si>
  <si>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</si>
  <si>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</si>
  <si>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</si>
  <si>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</si>
  <si>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</si>
  <si>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</si>
  <si>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</si>
  <si>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</si>
  <si>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</si>
  <si>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</si>
  <si>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</si>
  <si>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</si>
  <si>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</si>
  <si>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</si>
  <si>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</si>
  <si>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</si>
  <si>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</si>
  <si>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</si>
  <si>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</si>
  <si>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</si>
  <si>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</si>
  <si>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</si>
  <si>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</si>
  <si>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</si>
  <si>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</si>
  <si>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</si>
  <si>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</si>
  <si>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</si>
  <si>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</si>
  <si>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</si>
  <si>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</si>
  <si>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</si>
  <si>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</si>
  <si>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</si>
  <si>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</si>
  <si>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</si>
  <si>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</si>
  <si>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</si>
  <si>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</si>
  <si>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</si>
  <si>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</si>
  <si>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</si>
  <si>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</si>
  <si>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</si>
  <si>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</si>
  <si>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</si>
  <si>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</si>
  <si>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</si>
  <si>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</si>
  <si>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</si>
  <si>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</si>
  <si>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</si>
  <si>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</si>
  <si>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</si>
  <si>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</si>
  <si>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</si>
  <si>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</si>
  <si>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</si>
  <si>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</si>
  <si>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</si>
  <si>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</si>
  <si>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</si>
  <si>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</si>
  <si>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</si>
  <si>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</si>
  <si>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</si>
  <si>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</si>
  <si>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</si>
  <si>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</si>
  <si>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</si>
  <si>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</si>
  <si>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</si>
  <si>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</si>
  <si>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</si>
  <si>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</si>
  <si>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</si>
  <si>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</si>
  <si>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</si>
  <si>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</si>
  <si>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</si>
  <si>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</si>
  <si>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</si>
  <si>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</si>
  <si>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</si>
  <si>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</si>
  <si>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</si>
  <si>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</si>
  <si>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</si>
  <si>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</si>
  <si>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</si>
  <si>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</si>
  <si>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</si>
  <si>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</si>
  <si>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</si>
  <si>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</si>
  <si>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</si>
  <si>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</si>
  <si>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</si>
  <si>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</si>
  <si>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</si>
  <si>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</si>
  <si>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</si>
  <si>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</si>
  <si>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</si>
  <si>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</si>
  <si>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</si>
  <si>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</si>
  <si>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</si>
  <si>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</si>
  <si>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</si>
  <si>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</si>
  <si>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</si>
  <si>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</si>
  <si>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</si>
  <si>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</si>
  <si>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</si>
  <si>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</si>
  <si>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</si>
  <si>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</si>
  <si>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</si>
  <si>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</si>
  <si>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</si>
  <si>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</si>
  <si>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</si>
  <si>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</si>
  <si>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</si>
  <si>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</si>
  <si>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</si>
  <si>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</si>
  <si>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</si>
  <si>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</si>
  <si>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</si>
  <si>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</si>
  <si>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</si>
  <si>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</si>
  <si>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</si>
  <si>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</si>
  <si>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</si>
  <si>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</si>
  <si>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</si>
  <si>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</si>
  <si>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</si>
  <si>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</si>
  <si>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</si>
  <si>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</si>
  <si>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</si>
  <si>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</si>
  <si>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</si>
  <si>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</si>
  <si>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</si>
  <si>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</si>
  <si>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</si>
  <si>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</si>
  <si>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</si>
  <si>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</si>
  <si>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</si>
  <si>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</si>
  <si>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</si>
  <si>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</si>
  <si>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</si>
  <si>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</si>
  <si>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</si>
  <si>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</si>
  <si>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</si>
  <si>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</si>
  <si>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</si>
  <si>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</si>
  <si>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</si>
  <si>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</si>
  <si>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</si>
  <si>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</si>
  <si>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</si>
  <si>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</si>
  <si>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</si>
  <si>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</si>
  <si>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</si>
  <si>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</si>
  <si>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</si>
  <si>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</si>
  <si>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</si>
  <si>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</si>
  <si>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</si>
  <si>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</si>
  <si>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</si>
  <si>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</si>
  <si>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</si>
  <si>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</si>
  <si>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</si>
  <si>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</si>
  <si>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</si>
  <si>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</si>
  <si>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</si>
  <si>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</si>
  <si>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</si>
  <si>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</si>
  <si>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</si>
  <si>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</si>
  <si>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</si>
  <si>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</si>
  <si>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</si>
  <si>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</si>
  <si>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</si>
  <si>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</si>
  <si>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</si>
  <si>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</si>
  <si>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</si>
  <si>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</si>
  <si>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</si>
  <si>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</si>
  <si>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</si>
  <si>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</si>
  <si>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</si>
  <si>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</si>
  <si>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</si>
  <si>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</si>
  <si>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</si>
  <si>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</si>
  <si>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</si>
  <si>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</si>
  <si>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</si>
  <si>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</si>
  <si>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</si>
  <si>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</si>
  <si>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</si>
  <si>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</si>
  <si>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</si>
  <si>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</si>
  <si>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</si>
  <si>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</si>
  <si>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</si>
  <si>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</si>
  <si>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</si>
  <si>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</si>
  <si>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</si>
  <si>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</si>
  <si>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</si>
  <si>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</si>
  <si>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</si>
  <si>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</si>
  <si>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</si>
  <si>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</si>
  <si>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</si>
  <si>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</si>
  <si>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</si>
  <si>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</si>
  <si>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</si>
  <si>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</si>
  <si>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</si>
  <si>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</si>
  <si>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</si>
  <si>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</si>
  <si>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</si>
  <si>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</si>
  <si>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</si>
  <si>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</si>
  <si>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</si>
  <si>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</si>
  <si>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</si>
  <si>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</si>
  <si>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</si>
  <si>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</si>
  <si>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</si>
  <si>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</si>
  <si>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</si>
  <si>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</si>
  <si>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</si>
  <si>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</si>
  <si>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</si>
  <si>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</si>
  <si>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</si>
  <si>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</si>
  <si>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</si>
  <si>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</si>
  <si>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</si>
  <si>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</si>
  <si>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</si>
  <si>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</si>
  <si>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</si>
  <si>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</si>
  <si>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</si>
  <si>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</si>
  <si>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</si>
  <si>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</si>
  <si>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</si>
  <si>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</si>
  <si>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</si>
  <si>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</si>
  <si>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</si>
  <si>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</si>
  <si>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</si>
  <si>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</si>
  <si>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</si>
  <si>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</si>
  <si>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</si>
  <si>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</si>
  <si>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</si>
  <si>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</si>
  <si>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</si>
  <si>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</si>
  <si>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</si>
  <si>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</si>
  <si>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</si>
  <si>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</si>
  <si>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</si>
  <si>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</si>
  <si>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</si>
  <si>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</si>
  <si>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</si>
  <si>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</si>
  <si>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</si>
  <si>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</si>
  <si>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</si>
  <si>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</si>
  <si>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</si>
  <si>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</si>
  <si>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</si>
  <si>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</si>
  <si>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</si>
  <si>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</si>
  <si>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</si>
  <si>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</si>
  <si>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</si>
  <si>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</si>
  <si>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</si>
  <si>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</si>
  <si>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</si>
  <si>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</si>
  <si>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</si>
  <si>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</si>
  <si>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</si>
  <si>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</si>
  <si>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</si>
  <si>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</si>
  <si>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</si>
  <si>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</si>
  <si>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</si>
  <si>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</si>
  <si>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</si>
  <si>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</si>
  <si>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</si>
  <si>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</si>
  <si>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</si>
  <si>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</si>
  <si>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</si>
  <si>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</si>
  <si>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</si>
  <si>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</si>
  <si>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</si>
  <si>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</si>
  <si>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</si>
  <si>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</si>
  <si>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</si>
  <si>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</si>
  <si>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</si>
  <si>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</si>
  <si>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</si>
  <si>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</si>
  <si>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</si>
  <si>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</si>
  <si>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</si>
  <si>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</si>
  <si>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</si>
  <si>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</si>
  <si>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</si>
  <si>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</si>
  <si>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</si>
  <si>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</si>
  <si>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</si>
  <si>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</si>
  <si>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</si>
  <si>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</si>
  <si>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</si>
  <si>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</si>
  <si>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</si>
  <si>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</si>
  <si>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</si>
  <si>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</si>
  <si>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</si>
  <si>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</si>
  <si>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</si>
  <si>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</si>
  <si>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</si>
  <si>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</si>
  <si>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</si>
  <si>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</si>
  <si>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</si>
  <si>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</si>
  <si>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</si>
  <si>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</si>
  <si>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</si>
  <si>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</si>
  <si>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</si>
  <si>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</si>
  <si>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</si>
  <si>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</si>
  <si>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</si>
  <si>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</si>
  <si>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</si>
  <si>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</si>
  <si>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</si>
  <si>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</si>
  <si>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</si>
  <si>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</si>
  <si>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</si>
  <si>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</si>
  <si>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</si>
  <si>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</si>
  <si>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</si>
  <si>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</si>
  <si>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</si>
  <si>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</si>
  <si>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</si>
  <si>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</si>
  <si>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</si>
  <si>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</si>
  <si>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</si>
  <si>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</si>
  <si>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</si>
  <si>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</si>
  <si>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</si>
  <si>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</si>
  <si>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</si>
  <si>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</si>
  <si>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</si>
  <si>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</si>
  <si>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</si>
  <si>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</si>
  <si>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</si>
  <si>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</si>
  <si>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</si>
  <si>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</si>
  <si>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</si>
  <si>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</si>
  <si>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</si>
  <si>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</si>
  <si>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</si>
  <si>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</si>
  <si>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</si>
  <si>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</si>
  <si>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</si>
  <si>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</si>
  <si>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</si>
  <si>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</si>
  <si>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</si>
  <si>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</si>
  <si>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</si>
  <si>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</si>
  <si>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</si>
  <si>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</si>
  <si>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</si>
  <si>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</si>
  <si>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</si>
  <si>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</si>
  <si>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</si>
  <si>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</si>
  <si>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</si>
  <si>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</si>
  <si>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</si>
  <si>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</si>
  <si>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</si>
  <si>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</si>
  <si>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</si>
  <si>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</si>
  <si>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</si>
  <si>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</si>
  <si>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</si>
  <si>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</si>
  <si>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</si>
  <si>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</si>
  <si>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</si>
  <si>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</si>
  <si>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</si>
  <si>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</si>
  <si>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</si>
  <si>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</si>
  <si>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</si>
  <si>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</si>
  <si>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</si>
  <si>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</si>
  <si>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</si>
  <si>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</si>
  <si>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</si>
  <si>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</si>
  <si>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</si>
  <si>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</si>
  <si>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</si>
  <si>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</si>
  <si>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</si>
  <si>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</si>
  <si>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</si>
  <si>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</si>
  <si>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</si>
  <si>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</si>
  <si>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</si>
  <si>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</si>
  <si>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</si>
  <si>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</si>
  <si>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</si>
  <si>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</si>
  <si>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</si>
  <si>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</si>
  <si>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</si>
  <si>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</si>
  <si>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</si>
  <si>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</si>
  <si>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</si>
  <si>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</si>
  <si>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</si>
  <si>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</si>
  <si>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</si>
  <si>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</si>
  <si>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</si>
  <si>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</si>
  <si>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</si>
  <si>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</si>
  <si>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</si>
  <si>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</si>
  <si>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</si>
  <si>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</si>
  <si>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</si>
  <si>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</si>
  <si>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</si>
  <si>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</si>
  <si>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</si>
  <si>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</si>
  <si>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</si>
  <si>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</si>
  <si>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</si>
  <si>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</si>
  <si>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</si>
  <si>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</si>
  <si>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</si>
  <si>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</si>
  <si>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</si>
  <si>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</si>
  <si>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</si>
  <si>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</si>
  <si>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</si>
  <si>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</si>
  <si>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</si>
  <si>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</si>
  <si>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</si>
  <si>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</si>
  <si>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</si>
  <si>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</si>
  <si>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</si>
  <si>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</si>
  <si>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</si>
  <si>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</si>
  <si>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</si>
  <si>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</si>
  <si>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</si>
  <si>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</si>
  <si>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</si>
  <si>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</si>
  <si>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</si>
  <si>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</si>
  <si>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</si>
  <si>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</si>
  <si>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</si>
  <si>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</si>
  <si>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</si>
  <si>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</si>
  <si>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</si>
  <si>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</si>
  <si>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</si>
  <si>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</si>
  <si>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</si>
  <si>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</si>
  <si>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</si>
  <si>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</si>
  <si>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</si>
  <si>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</si>
  <si>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</si>
  <si>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</si>
  <si>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</si>
  <si>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</si>
  <si>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</si>
  <si>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</si>
  <si>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</si>
  <si>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</si>
  <si>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</si>
  <si>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</si>
  <si>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</si>
  <si>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</si>
  <si>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</si>
  <si>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</si>
  <si>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</si>
  <si>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</si>
  <si>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</si>
  <si>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</si>
  <si>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</si>
  <si>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</si>
  <si>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</si>
  <si>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</si>
  <si>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</si>
  <si>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</si>
  <si>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</si>
  <si>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</si>
  <si>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</si>
  <si>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</si>
  <si>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</si>
  <si>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</si>
  <si>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</si>
  <si>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</si>
  <si>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</si>
  <si>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</si>
  <si>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</si>
  <si>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</si>
  <si>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</si>
  <si>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</si>
  <si>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</si>
  <si>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</si>
  <si>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</si>
  <si>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</si>
  <si>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</si>
  <si>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</si>
  <si>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</si>
  <si>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</si>
  <si>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</si>
  <si>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</si>
  <si>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</si>
  <si>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</si>
  <si>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</si>
  <si>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</si>
  <si>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</si>
  <si>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</si>
  <si>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</si>
  <si>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</si>
  <si>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</si>
  <si>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</si>
  <si>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</si>
  <si>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</si>
  <si>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</si>
  <si>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</si>
  <si>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</si>
  <si>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</si>
  <si>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</si>
  <si>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</si>
  <si>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</si>
  <si>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</si>
  <si>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</si>
  <si>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</si>
  <si>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</si>
  <si>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</si>
  <si>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</si>
  <si>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</si>
  <si>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</si>
  <si>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</si>
  <si>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</si>
  <si>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</si>
  <si>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</si>
  <si>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</si>
  <si>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</si>
  <si>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</si>
  <si>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</si>
  <si>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</si>
  <si>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</si>
  <si>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</si>
  <si>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</si>
  <si>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</si>
  <si>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</si>
  <si>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</si>
  <si>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</si>
  <si>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</si>
  <si>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</si>
  <si>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</si>
  <si>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</si>
  <si>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</si>
  <si>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</si>
  <si>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</si>
  <si>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</si>
  <si>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</si>
  <si>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</si>
  <si>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</si>
  <si>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</si>
  <si>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</si>
  <si>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</si>
  <si>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</si>
  <si>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</si>
  <si>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</si>
  <si>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</si>
  <si>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</si>
  <si>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</si>
  <si>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</si>
  <si>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</si>
  <si>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</si>
  <si>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</si>
  <si>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</si>
  <si>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</si>
  <si>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</si>
  <si>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</si>
  <si>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</si>
  <si>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</si>
  <si>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</si>
  <si>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</si>
  <si>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</si>
  <si>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</si>
  <si>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</si>
  <si>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</si>
  <si>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</si>
  <si>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</si>
  <si>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</si>
  <si>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</si>
  <si>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</si>
  <si>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</si>
  <si>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</si>
  <si>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</si>
  <si>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</si>
  <si>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</si>
  <si>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</si>
  <si>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</si>
  <si>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</si>
  <si>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</si>
  <si>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</si>
  <si>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</si>
  <si>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</si>
  <si>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</si>
  <si>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</si>
  <si>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</si>
  <si>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</si>
  <si>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</si>
  <si>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</si>
  <si>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</si>
  <si>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</si>
  <si>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</si>
  <si>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</si>
  <si>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</si>
  <si>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</si>
  <si>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</si>
  <si>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</si>
  <si>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</si>
  <si>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</si>
  <si>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</si>
  <si>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</si>
  <si>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</si>
  <si>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</si>
  <si>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</si>
  <si>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</si>
  <si>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</si>
  <si>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</si>
  <si>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</si>
  <si>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</si>
  <si>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</si>
  <si>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</si>
  <si>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</si>
  <si>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</si>
  <si>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</si>
  <si>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</si>
  <si>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</si>
  <si>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</si>
  <si>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</si>
  <si>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</si>
  <si>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</si>
  <si>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</si>
  <si>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</si>
  <si>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</si>
  <si>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</si>
  <si>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</si>
  <si>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</si>
  <si>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</si>
  <si>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</si>
  <si>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</si>
  <si>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</si>
  <si>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</si>
  <si>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</si>
  <si>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</si>
  <si>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</si>
  <si>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</si>
  <si>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</si>
  <si>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</si>
  <si>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</si>
  <si>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</si>
  <si>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</si>
  <si>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</si>
  <si>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</si>
  <si>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</si>
  <si>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</si>
  <si>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</si>
  <si>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</si>
  <si>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</si>
  <si>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</si>
  <si>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</si>
  <si>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</si>
  <si>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</si>
  <si>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</si>
  <si>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</si>
  <si>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</si>
  <si>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</si>
  <si>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</si>
  <si>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</si>
  <si>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</si>
  <si>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</si>
  <si>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</si>
  <si>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</si>
  <si>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</si>
  <si>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</si>
  <si>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</si>
  <si>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</si>
  <si>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</si>
  <si>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</si>
  <si>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</si>
  <si>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</si>
  <si>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</si>
  <si>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</si>
  <si>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</si>
  <si>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</si>
  <si>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</si>
  <si>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</si>
  <si>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</si>
  <si>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</si>
  <si>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</si>
  <si>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</si>
  <si>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</si>
  <si>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</si>
  <si>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</si>
  <si>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</si>
  <si>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</si>
  <si>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</si>
  <si>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</si>
  <si>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</si>
  <si>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</si>
  <si>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</si>
  <si>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</si>
  <si>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</si>
  <si>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</si>
  <si>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</si>
  <si>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</si>
  <si>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</si>
  <si>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</si>
  <si>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</si>
  <si>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</si>
  <si>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</si>
  <si>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</si>
  <si>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</si>
  <si>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</si>
  <si>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</si>
  <si>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</si>
  <si>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</si>
  <si>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</si>
  <si>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</si>
  <si>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</si>
  <si>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</si>
  <si>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</si>
  <si>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</si>
  <si>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</si>
  <si>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</si>
  <si>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</si>
  <si>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</si>
  <si>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</si>
  <si>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</si>
  <si>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</si>
  <si>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</si>
  <si>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</si>
  <si>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</si>
  <si>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</si>
  <si>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</si>
  <si>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</si>
  <si>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</si>
  <si>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</si>
  <si>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</si>
  <si>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</si>
  <si>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</si>
  <si>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</si>
  <si>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</si>
  <si>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</si>
  <si>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</si>
  <si>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</si>
  <si>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</si>
  <si>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</si>
  <si>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</si>
  <si>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</si>
  <si>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</si>
  <si>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</si>
  <si>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</si>
  <si>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</si>
  <si>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</si>
  <si>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</si>
  <si>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</si>
  <si>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</si>
  <si>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</si>
  <si>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</si>
  <si>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</si>
  <si>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</si>
  <si>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</si>
  <si>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</si>
  <si>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</si>
  <si>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</si>
  <si>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</si>
  <si>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</si>
  <si>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</si>
  <si>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</si>
  <si>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</si>
  <si>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</si>
  <si>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</si>
  <si>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</si>
  <si>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</si>
  <si>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</si>
  <si>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</si>
  <si>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</si>
  <si>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</si>
  <si>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</si>
  <si>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</si>
  <si>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</si>
  <si>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</si>
  <si>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</si>
  <si>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</si>
  <si>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</si>
  <si>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</si>
  <si>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</si>
  <si>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</si>
  <si>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</si>
  <si>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</si>
  <si>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</si>
  <si>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</si>
  <si>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</si>
  <si>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</si>
  <si>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</si>
  <si>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</si>
  <si>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</si>
  <si>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</si>
  <si>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</si>
  <si>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</si>
  <si>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</si>
  <si>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</si>
  <si>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</si>
  <si>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</si>
  <si>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</si>
  <si>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</si>
  <si>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</si>
  <si>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</si>
  <si>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</si>
  <si>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</si>
  <si>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</si>
  <si>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</si>
  <si>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</si>
  <si>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</si>
  <si>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</si>
  <si>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</si>
  <si>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</si>
  <si>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</si>
  <si>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</si>
  <si>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</si>
  <si>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</si>
  <si>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</si>
  <si>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</si>
  <si>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</si>
  <si>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</si>
  <si>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</si>
  <si>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</si>
  <si>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</si>
  <si>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</si>
  <si>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</si>
  <si>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</si>
  <si>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</si>
  <si>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</si>
  <si>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</si>
  <si>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</si>
  <si>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</si>
  <si>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</si>
  <si>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</si>
  <si>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</si>
  <si>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</si>
  <si>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</si>
  <si>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</si>
  <si>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</si>
  <si>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</si>
  <si>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</si>
  <si>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</si>
  <si>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</si>
  <si>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</si>
  <si>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</si>
  <si>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</si>
  <si>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</si>
  <si>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</si>
  <si>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</si>
  <si>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</si>
  <si>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</si>
  <si>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</si>
  <si>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</si>
  <si>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</si>
  <si>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</si>
  <si>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</si>
  <si>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</si>
  <si>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</si>
  <si>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</si>
  <si>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</si>
  <si>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</si>
  <si>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</si>
  <si>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</si>
  <si>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</si>
  <si>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</si>
  <si>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</si>
  <si>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</si>
  <si>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</si>
  <si>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</si>
  <si>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</si>
  <si>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</si>
  <si>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</si>
  <si>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</si>
  <si>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</si>
  <si>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</si>
  <si>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</si>
  <si>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</si>
  <si>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</si>
  <si>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</si>
  <si>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</si>
  <si>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</si>
  <si>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</si>
  <si>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</si>
  <si>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</si>
  <si>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</si>
  <si>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</si>
  <si>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</si>
  <si>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</si>
  <si>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</si>
  <si>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</si>
  <si>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</si>
  <si>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</si>
  <si>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</si>
  <si>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</si>
  <si>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</si>
  <si>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</si>
  <si>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</si>
  <si>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</si>
  <si>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</si>
  <si>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</si>
  <si>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</si>
  <si>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</si>
  <si>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</si>
  <si>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</si>
  <si>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</si>
  <si>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</si>
  <si>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</si>
  <si>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</si>
  <si>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</si>
  <si>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</si>
  <si>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</si>
  <si>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</si>
  <si>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</si>
  <si>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</si>
  <si>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</si>
  <si>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</si>
  <si>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</si>
  <si>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</si>
  <si>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</si>
  <si>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</si>
  <si>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</si>
  <si>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</si>
  <si>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</si>
  <si>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</si>
  <si>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</si>
  <si>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</si>
  <si>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</si>
  <si>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</si>
  <si>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</si>
  <si>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</si>
  <si>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</si>
  <si>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</si>
  <si>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</si>
  <si>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</si>
  <si>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</si>
  <si>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</si>
  <si>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</si>
  <si>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</si>
  <si>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</si>
  <si>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</si>
  <si>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</si>
  <si>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</si>
  <si>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</si>
  <si>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</si>
  <si>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</si>
  <si>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</si>
  <si>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</si>
  <si>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</si>
  <si>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</si>
  <si>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</si>
  <si>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</si>
  <si>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</si>
  <si>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</si>
  <si>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</si>
  <si>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</si>
  <si>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</si>
  <si>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</si>
  <si>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</si>
  <si>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</si>
  <si>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</si>
  <si>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</si>
  <si>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</si>
  <si>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</si>
  <si>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</si>
  <si>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</si>
  <si>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</si>
  <si>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</si>
  <si>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</si>
  <si>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</si>
  <si>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</si>
  <si>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</si>
  <si>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</si>
  <si>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</si>
  <si>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</si>
  <si>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</si>
  <si>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</si>
  <si>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</si>
  <si>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</si>
  <si>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</si>
  <si>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</si>
  <si>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</si>
  <si>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</si>
  <si>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</si>
  <si>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</si>
  <si>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</si>
  <si>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</si>
  <si>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</si>
  <si>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</si>
  <si>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</si>
  <si>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</si>
  <si>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</si>
  <si>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</si>
  <si>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</si>
  <si>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</si>
  <si>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</si>
  <si>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</si>
  <si>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</si>
  <si>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</si>
  <si>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</si>
  <si>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</si>
  <si>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</si>
  <si>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</si>
  <si>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</si>
  <si>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</si>
  <si>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</si>
  <si>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</si>
  <si>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</si>
  <si>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</si>
  <si>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</si>
  <si>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</si>
  <si>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</si>
  <si>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</si>
  <si>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</si>
  <si>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</si>
  <si>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</si>
  <si>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</si>
  <si>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</si>
  <si>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</si>
  <si>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</si>
  <si>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</si>
  <si>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</si>
  <si>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</si>
  <si>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</si>
  <si>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</si>
  <si>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</si>
  <si>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</si>
  <si>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</si>
  <si>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</si>
  <si>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</si>
  <si>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</si>
  <si>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</si>
  <si>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</si>
  <si>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</si>
  <si>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</si>
  <si>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</si>
  <si>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</si>
  <si>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</si>
  <si>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</si>
  <si>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</si>
  <si>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</si>
  <si>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</si>
  <si>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</si>
  <si>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</si>
  <si>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</si>
  <si>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</si>
  <si>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</si>
  <si>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</si>
  <si>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</si>
  <si>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</si>
  <si>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</si>
  <si>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</si>
  <si>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</si>
  <si>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</si>
  <si>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</si>
  <si>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</si>
  <si>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</si>
  <si>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</si>
  <si>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</si>
  <si>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</si>
  <si>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</si>
  <si>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</si>
  <si>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</si>
  <si>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</si>
  <si>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</si>
  <si>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</si>
  <si>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</si>
  <si>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</si>
  <si>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</si>
  <si>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</si>
  <si>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</si>
  <si>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</si>
  <si>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</si>
  <si>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</si>
  <si>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</si>
  <si>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</si>
  <si>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</si>
  <si>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</si>
  <si>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</si>
  <si>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</si>
  <si>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</si>
  <si>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</si>
  <si>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</si>
  <si>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</si>
  <si>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</si>
  <si>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</si>
  <si>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</si>
  <si>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</si>
  <si>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</si>
  <si>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</si>
  <si>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</si>
  <si>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</si>
  <si>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</si>
  <si>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</si>
  <si>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</si>
  <si>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</si>
  <si>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</si>
  <si>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</si>
  <si>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</si>
  <si>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</si>
  <si>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</si>
  <si>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</si>
  <si>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</si>
  <si>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</si>
  <si>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</si>
  <si>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</si>
  <si>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</si>
  <si>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</si>
  <si>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</si>
  <si>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</si>
  <si>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</si>
  <si>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</si>
  <si>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</si>
  <si>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</si>
  <si>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</si>
  <si>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</si>
  <si>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</si>
  <si>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</si>
  <si>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</si>
  <si>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</si>
  <si>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</si>
  <si>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</si>
  <si>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</si>
  <si>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</si>
  <si>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</si>
  <si>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</si>
  <si>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</si>
  <si>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</si>
  <si>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</si>
  <si>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</si>
  <si>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</si>
  <si>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</si>
  <si>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</si>
  <si>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</si>
  <si>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</si>
  <si>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</si>
  <si>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</si>
  <si>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</si>
  <si>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</si>
  <si>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</si>
  <si>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</si>
  <si>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</si>
  <si>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</si>
  <si>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</si>
  <si>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</si>
  <si>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</si>
  <si>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</si>
  <si>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</si>
  <si>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</si>
  <si>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</si>
  <si>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</si>
  <si>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</si>
  <si>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</si>
  <si>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</si>
  <si>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</si>
  <si>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</si>
  <si>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</si>
  <si>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</si>
  <si>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</si>
  <si>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</si>
  <si>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</si>
  <si>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</si>
  <si>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</si>
  <si>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</si>
  <si>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</si>
  <si>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</si>
  <si>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</si>
  <si>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</si>
  <si>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</si>
  <si>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</si>
  <si>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</si>
  <si>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</si>
  <si>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</si>
  <si>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</si>
  <si>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</si>
  <si>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</si>
  <si>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</si>
  <si>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</si>
  <si>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</si>
  <si>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</si>
  <si>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</si>
  <si>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</si>
  <si>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</si>
  <si>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</si>
  <si>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</si>
  <si>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</si>
  <si>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</si>
  <si>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</si>
  <si>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</si>
  <si>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</si>
  <si>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</si>
  <si>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</si>
  <si>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</si>
  <si>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</si>
  <si>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</si>
  <si>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</si>
  <si>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</si>
  <si>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</si>
  <si>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</si>
  <si>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</si>
  <si>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</si>
  <si>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</si>
  <si>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</si>
  <si>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</si>
  <si>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</si>
  <si>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</si>
  <si>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</si>
  <si>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</si>
  <si>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</si>
  <si>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</si>
  <si>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</si>
  <si>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</si>
  <si>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</si>
  <si>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</si>
  <si>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</si>
  <si>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</si>
  <si>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</si>
  <si>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</si>
  <si>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</si>
  <si>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</si>
  <si>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</si>
  <si>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</si>
  <si>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</si>
  <si>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</si>
  <si>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</si>
  <si>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</si>
  <si>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</si>
  <si>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</si>
  <si>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</si>
  <si>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</si>
  <si>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</si>
  <si>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</si>
  <si>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</si>
  <si>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</si>
  <si>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</si>
  <si>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</si>
  <si>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</si>
  <si>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</si>
  <si>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</si>
  <si>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</si>
  <si>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</si>
  <si>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</si>
  <si>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</si>
  <si>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</si>
  <si>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</si>
  <si>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</si>
  <si>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</si>
  <si>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</si>
  <si>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</si>
  <si>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</si>
  <si>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</si>
  <si>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</si>
  <si>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</si>
  <si>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</si>
  <si>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</si>
  <si>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</si>
  <si>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</si>
  <si>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</si>
  <si>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</si>
  <si>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</si>
  <si>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</si>
  <si>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</si>
  <si>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</si>
  <si>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</si>
  <si>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</si>
  <si>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</si>
  <si>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</si>
  <si>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</si>
  <si>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</si>
  <si>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</si>
  <si>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</si>
  <si>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</si>
  <si>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</si>
  <si>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</si>
  <si>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</si>
  <si>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</si>
  <si>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</si>
  <si>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</si>
  <si>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</si>
  <si>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</si>
  <si>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</si>
  <si>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</si>
  <si>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</si>
  <si>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</si>
  <si>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</si>
  <si>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</si>
  <si>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</si>
  <si>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</si>
  <si>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</si>
  <si>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</si>
  <si>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</si>
  <si>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</si>
  <si>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</si>
  <si>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</si>
  <si>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</si>
  <si>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</si>
  <si>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</si>
  <si>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</si>
  <si>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</si>
  <si>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</si>
  <si>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</si>
  <si>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</si>
  <si>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</si>
  <si>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</si>
  <si>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</si>
  <si>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</si>
  <si>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</si>
  <si>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</si>
  <si>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</si>
  <si>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</si>
  <si>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</si>
  <si>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</si>
  <si>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</si>
  <si>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</si>
  <si>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</si>
  <si>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</si>
  <si>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</si>
  <si>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</si>
  <si>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</si>
  <si>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</si>
  <si>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</si>
  <si>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</si>
  <si>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</si>
  <si>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</si>
  <si>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</si>
  <si>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</si>
  <si>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</si>
  <si>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</si>
  <si>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</si>
  <si>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</si>
  <si>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</si>
  <si>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</si>
  <si>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</si>
  <si>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</si>
  <si>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</si>
  <si>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</si>
  <si>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</si>
  <si>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</si>
  <si>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</si>
  <si>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</si>
  <si>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</si>
  <si>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</si>
  <si>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</si>
  <si>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</si>
  <si>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</si>
  <si>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</si>
  <si>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</si>
  <si>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</si>
  <si>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</si>
  <si>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</si>
  <si>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</si>
  <si>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</si>
  <si>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</si>
  <si>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</si>
  <si>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</si>
  <si>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</si>
  <si>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</si>
  <si>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</si>
  <si>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</si>
  <si>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</si>
  <si>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</si>
  <si>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</si>
  <si>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</si>
  <si>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</si>
  <si>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</si>
  <si>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</si>
  <si>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</si>
  <si>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</si>
  <si>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</si>
  <si>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</si>
  <si>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</si>
  <si>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</si>
  <si>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</si>
  <si>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</si>
  <si>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</si>
  <si>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</si>
  <si>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</si>
  <si>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</si>
  <si>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</si>
  <si>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</si>
  <si>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</si>
  <si>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</si>
  <si>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</si>
  <si>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</si>
  <si>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</si>
  <si>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</si>
  <si>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</si>
  <si>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</si>
  <si>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</si>
  <si>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</si>
  <si>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</si>
  <si>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</si>
  <si>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</si>
  <si>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</si>
  <si>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</si>
  <si>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</si>
  <si>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</si>
  <si>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</si>
  <si>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</si>
  <si>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</si>
  <si>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</si>
  <si>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</si>
  <si>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</si>
  <si>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</si>
  <si>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</si>
  <si>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</si>
  <si>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</si>
  <si>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</si>
  <si>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</si>
  <si>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</si>
  <si>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</si>
  <si>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</si>
  <si>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</si>
  <si>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</si>
  <si>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</si>
  <si>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</si>
  <si>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</si>
  <si>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</si>
  <si>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</si>
  <si>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</si>
  <si>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</si>
  <si>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</si>
  <si>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</si>
  <si>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</si>
  <si>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</si>
  <si>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</si>
  <si>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</si>
  <si>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</si>
  <si>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</si>
  <si>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</si>
  <si>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</si>
  <si>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</si>
  <si>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</si>
  <si>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</si>
  <si>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</si>
  <si>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</si>
  <si>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</si>
  <si>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</si>
  <si>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</si>
  <si>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</si>
  <si>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</si>
  <si>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</si>
  <si>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</si>
  <si>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</si>
  <si>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</si>
  <si>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</si>
  <si>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</si>
  <si>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</si>
  <si>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</si>
  <si>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</si>
  <si>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</si>
  <si>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</si>
  <si>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</si>
  <si>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</si>
  <si>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</si>
  <si>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</si>
  <si>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</si>
  <si>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</si>
  <si>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</si>
  <si>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</si>
  <si>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</si>
  <si>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</si>
  <si>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</si>
  <si>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</si>
  <si>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</si>
  <si>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</si>
  <si>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</si>
  <si>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</si>
  <si>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</si>
  <si>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</si>
  <si>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</si>
  <si>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</si>
  <si>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</si>
  <si>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</si>
  <si>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</si>
  <si>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</si>
  <si>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</si>
  <si>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</si>
  <si>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</si>
  <si>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</si>
  <si>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</si>
  <si>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</si>
  <si>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</si>
  <si>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</si>
  <si>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</si>
  <si>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</si>
  <si>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</si>
  <si>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</si>
  <si>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</si>
  <si>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</si>
  <si>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</si>
  <si>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</si>
  <si>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</si>
  <si>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</si>
  <si>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</si>
  <si>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</si>
  <si>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</si>
  <si>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</si>
  <si>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</si>
  <si>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</si>
  <si>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</si>
  <si>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</si>
  <si>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</si>
  <si>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</si>
  <si>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</si>
  <si>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</si>
  <si>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</si>
  <si>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</si>
  <si>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</si>
  <si>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</si>
  <si>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</si>
  <si>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</si>
  <si>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</si>
  <si>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</si>
  <si>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</si>
  <si>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</si>
  <si>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</si>
  <si>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</si>
  <si>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</si>
  <si>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</si>
  <si>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</si>
  <si>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</si>
  <si>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</si>
  <si>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</si>
  <si>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</si>
  <si>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</si>
  <si>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</si>
  <si>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</si>
  <si>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</si>
  <si>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</si>
  <si>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</si>
  <si>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</si>
  <si>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</si>
  <si>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</si>
  <si>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</si>
  <si>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</si>
  <si>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</si>
  <si>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</si>
  <si>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</si>
  <si>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</si>
  <si>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</si>
  <si>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</si>
  <si>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</si>
  <si>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</si>
  <si>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</si>
  <si>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</si>
  <si>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</si>
  <si>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</si>
  <si>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</si>
  <si>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</si>
  <si>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</si>
  <si>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</si>
  <si>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</si>
  <si>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</si>
  <si>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</si>
  <si>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</si>
  <si>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</si>
  <si>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</si>
  <si>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</si>
  <si>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</si>
  <si>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</si>
  <si>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</si>
  <si>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</si>
  <si>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</si>
  <si>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</si>
  <si>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</si>
  <si>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</si>
  <si>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</si>
  <si>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</si>
  <si>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</si>
  <si>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</si>
  <si>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</si>
  <si>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</si>
  <si>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</si>
  <si>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</si>
  <si>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</si>
  <si>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</si>
  <si>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</si>
  <si>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</si>
  <si>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</si>
  <si>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</si>
  <si>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</si>
  <si>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</si>
  <si>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</si>
  <si>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</si>
  <si>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</si>
  <si>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</si>
  <si>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</si>
  <si>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</si>
  <si>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</si>
  <si>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</si>
  <si>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</si>
  <si>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</si>
  <si>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</si>
  <si>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</si>
  <si>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</si>
  <si>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</si>
  <si>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</si>
  <si>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</si>
  <si>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</si>
  <si>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</si>
  <si>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</si>
  <si>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</si>
  <si>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</si>
  <si>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</si>
  <si>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</si>
  <si>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</si>
  <si>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</si>
  <si>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</si>
  <si>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</si>
  <si>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</si>
  <si>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</si>
  <si>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</si>
  <si>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</si>
  <si>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</si>
  <si>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</si>
  <si>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</si>
  <si>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</si>
  <si>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</si>
  <si>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</si>
  <si>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</si>
  <si>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</si>
  <si>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</si>
  <si>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</si>
  <si>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</si>
  <si>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</si>
  <si>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</si>
  <si>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</si>
  <si>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</si>
  <si>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</si>
  <si>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</si>
  <si>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</si>
  <si>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</si>
  <si>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</si>
  <si>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</si>
  <si>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</si>
  <si>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</si>
  <si>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</si>
  <si>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</si>
  <si>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</si>
  <si>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</si>
  <si>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</si>
  <si>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</si>
  <si>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</si>
  <si>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</si>
  <si>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</si>
  <si>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</si>
  <si>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</si>
  <si>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</si>
  <si>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</si>
  <si>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</si>
  <si>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</si>
  <si>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</si>
  <si>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</si>
  <si>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</si>
  <si>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</si>
  <si>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</si>
  <si>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</si>
  <si>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</si>
  <si>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</si>
  <si>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</si>
  <si>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</si>
  <si>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</si>
  <si>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</si>
  <si>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</si>
  <si>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</si>
  <si>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</si>
  <si>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</si>
  <si>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</si>
  <si>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</si>
  <si>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</si>
  <si>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</si>
  <si>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</si>
  <si>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</si>
  <si>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</si>
  <si>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</si>
  <si>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</si>
  <si>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</si>
  <si>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</si>
  <si>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</si>
  <si>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</si>
  <si>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</si>
  <si>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</si>
  <si>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</si>
  <si>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</si>
  <si>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</si>
  <si>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</si>
  <si>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</si>
  <si>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</si>
  <si>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</si>
  <si>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</si>
  <si>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</si>
  <si>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</si>
  <si>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</si>
  <si>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</si>
  <si>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</si>
  <si>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</si>
  <si>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</si>
  <si>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</si>
  <si>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</si>
  <si>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</si>
  <si>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</si>
  <si>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</si>
  <si>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</si>
  <si>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</si>
  <si>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</si>
  <si>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</si>
  <si>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</si>
  <si>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</si>
  <si>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</si>
  <si>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</si>
  <si>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</si>
  <si>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</si>
  <si>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</si>
  <si>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</si>
  <si>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</si>
  <si>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</si>
  <si>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</si>
  <si>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</si>
  <si>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</si>
  <si>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</si>
  <si>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</si>
  <si>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</si>
  <si>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</si>
  <si>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</si>
  <si>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</si>
  <si>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</si>
  <si>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</si>
  <si>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</si>
  <si>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</si>
  <si>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</si>
  <si>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</si>
  <si>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</si>
  <si>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</si>
  <si>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</si>
  <si>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</si>
  <si>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</si>
  <si>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</si>
  <si>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</si>
  <si>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</si>
  <si>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</si>
  <si>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</si>
  <si>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</si>
  <si>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</si>
  <si>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</si>
  <si>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</si>
  <si>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</si>
  <si>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</si>
  <si>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</si>
  <si>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</si>
  <si>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</si>
  <si>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</si>
  <si>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</si>
  <si>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</si>
  <si>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</si>
  <si>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</si>
  <si>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</si>
  <si>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</si>
  <si>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</si>
  <si>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</si>
  <si>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</si>
  <si>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</si>
  <si>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</si>
  <si>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</si>
  <si>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</si>
  <si>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</si>
  <si>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</si>
  <si>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</si>
  <si>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</si>
  <si>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</si>
  <si>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</si>
  <si>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</si>
  <si>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</si>
  <si>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</si>
  <si>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</si>
  <si>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</si>
  <si>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</si>
  <si>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</si>
  <si>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</si>
  <si>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</si>
  <si>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</si>
  <si>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</si>
  <si>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</si>
  <si>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</si>
  <si>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</si>
  <si>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</si>
  <si>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</si>
  <si>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</si>
  <si>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</si>
  <si>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</si>
  <si>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</si>
  <si>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</si>
  <si>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</si>
  <si>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</si>
  <si>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</si>
  <si>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</si>
  <si>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</si>
  <si>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</si>
  <si>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</si>
  <si>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</si>
  <si>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</si>
  <si>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</si>
  <si>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</si>
  <si>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</si>
  <si>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</si>
  <si>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</si>
  <si>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</si>
  <si>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</si>
  <si>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</si>
  <si>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</si>
  <si>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</si>
  <si>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</si>
  <si>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</si>
  <si>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</si>
  <si>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</si>
  <si>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</si>
  <si>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</si>
  <si>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</si>
  <si>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</si>
  <si>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</si>
  <si>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</si>
  <si>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</si>
  <si>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</si>
  <si>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</si>
  <si>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</si>
  <si>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</si>
  <si>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</si>
  <si>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</si>
  <si>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</si>
  <si>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</si>
  <si>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</si>
  <si>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</si>
  <si>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</si>
  <si>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</si>
  <si>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</si>
  <si>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</si>
  <si>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</si>
  <si>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</si>
  <si>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</si>
  <si>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</si>
  <si>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</si>
  <si>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</si>
  <si>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</si>
  <si>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</si>
  <si>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</si>
  <si>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</si>
  <si>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</si>
  <si>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</si>
  <si>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</si>
  <si>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</si>
  <si>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</si>
  <si>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</si>
  <si>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</si>
  <si>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</si>
  <si>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</si>
  <si>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</si>
  <si>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</si>
  <si>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</si>
  <si>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</si>
  <si>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</si>
  <si>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</si>
  <si>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</si>
  <si>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</si>
  <si>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</si>
  <si>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</si>
  <si>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</si>
  <si>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</si>
  <si>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</si>
  <si>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</si>
  <si>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</si>
  <si>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</si>
  <si>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</si>
  <si>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</si>
  <si>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</si>
  <si>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</si>
  <si>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</si>
  <si>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</si>
  <si>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</si>
  <si>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</si>
  <si>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</si>
  <si>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</si>
  <si>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</si>
  <si>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</si>
  <si>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</si>
  <si>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</si>
  <si>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</si>
  <si>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</si>
  <si>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</si>
  <si>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</si>
  <si>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</si>
  <si>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</si>
  <si>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</si>
  <si>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</si>
  <si>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</si>
  <si>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</si>
  <si>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</si>
  <si>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</si>
  <si>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</si>
  <si>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</si>
  <si>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</si>
  <si>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</si>
  <si>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</si>
  <si>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</si>
  <si>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</si>
  <si>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</si>
  <si>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</si>
  <si>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</si>
  <si>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</si>
  <si>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</si>
  <si>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</si>
  <si>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</si>
  <si>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</si>
  <si>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</si>
  <si>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</si>
  <si>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</si>
  <si>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</si>
  <si>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</si>
  <si>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</si>
  <si>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</si>
  <si>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</si>
  <si>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</si>
  <si>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</si>
  <si>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</si>
  <si>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</si>
  <si>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</si>
  <si>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</si>
  <si>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</si>
  <si>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</si>
  <si>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</si>
  <si>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</si>
  <si>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</si>
  <si>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</si>
  <si>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</si>
  <si>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</si>
  <si>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</si>
  <si>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</si>
  <si>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</si>
  <si>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</si>
  <si>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</si>
  <si>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</si>
  <si>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</si>
  <si>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</si>
  <si>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</si>
  <si>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</si>
  <si>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</si>
  <si>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</si>
  <si>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</si>
  <si>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</si>
  <si>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</si>
  <si>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</si>
  <si>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</si>
  <si>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</si>
  <si>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</si>
  <si>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</si>
  <si>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</si>
  <si>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</si>
  <si>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</si>
  <si>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</si>
  <si>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</si>
  <si>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</si>
  <si>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</si>
  <si>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</si>
  <si>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</si>
  <si>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</si>
  <si>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</si>
  <si>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</si>
  <si>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</si>
  <si>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</si>
  <si>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</si>
  <si>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</si>
  <si>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</si>
  <si>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</si>
  <si>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</si>
  <si>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</si>
  <si>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</si>
  <si>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</si>
  <si>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</si>
  <si>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</si>
  <si>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</si>
  <si>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</si>
  <si>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</si>
  <si>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</si>
  <si>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</si>
  <si>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</si>
  <si>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</si>
  <si>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</si>
  <si>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</si>
  <si>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</si>
  <si>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</si>
  <si>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</si>
  <si>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</si>
  <si>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</si>
  <si>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</si>
  <si>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</si>
  <si>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</si>
  <si>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</si>
  <si>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</si>
  <si>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</si>
  <si>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</si>
  <si>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</si>
  <si>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</si>
  <si>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</si>
  <si>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</si>
  <si>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</si>
  <si>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</si>
  <si>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</si>
  <si>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</si>
  <si>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</si>
  <si>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</si>
  <si>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</si>
  <si>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</si>
  <si>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</si>
  <si>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</si>
  <si>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</si>
  <si>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</si>
  <si>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</si>
  <si>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</si>
  <si>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</si>
  <si>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</si>
  <si>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</si>
  <si>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</si>
  <si>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</si>
  <si>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</si>
  <si>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</si>
  <si>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</si>
  <si>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</si>
  <si>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</si>
  <si>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</si>
  <si>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</si>
  <si>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</si>
  <si>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</si>
  <si>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</si>
  <si>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</si>
  <si>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</si>
  <si>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</si>
  <si>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</si>
  <si>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</si>
  <si>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</si>
  <si>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</si>
  <si>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</si>
  <si>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</si>
  <si>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</si>
  <si>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</si>
  <si>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</si>
  <si>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</si>
  <si>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</si>
  <si>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</si>
  <si>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</si>
  <si>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</si>
  <si>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</si>
  <si>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</si>
  <si>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</si>
  <si>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</si>
  <si>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</si>
  <si>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</si>
  <si>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</si>
  <si>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</si>
  <si>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</si>
  <si>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</si>
  <si>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</si>
  <si>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</si>
  <si>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</si>
  <si>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</si>
  <si>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</si>
  <si>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</si>
  <si>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</si>
  <si>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</si>
  <si>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</si>
  <si>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</si>
  <si>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</si>
  <si>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</si>
  <si>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</si>
  <si>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</si>
  <si>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</si>
  <si>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</si>
  <si>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</si>
  <si>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</si>
  <si>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</si>
  <si>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</si>
  <si>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</si>
  <si>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</si>
  <si>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</si>
  <si>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</si>
  <si>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</si>
  <si>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</si>
  <si>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</si>
  <si>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</si>
  <si>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</si>
  <si>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</si>
  <si>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</si>
  <si>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</si>
  <si>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</si>
  <si>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</si>
  <si>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</si>
  <si>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</si>
  <si>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</si>
  <si>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</si>
  <si>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</si>
  <si>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</si>
  <si>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</si>
  <si>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</si>
  <si>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</si>
  <si>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</si>
  <si>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</si>
  <si>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</si>
  <si>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</si>
  <si>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</si>
  <si>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</si>
  <si>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</si>
  <si>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</si>
  <si>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</si>
  <si>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</si>
  <si>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</si>
  <si>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</si>
  <si>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</si>
  <si>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</si>
  <si>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</si>
  <si>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</si>
  <si>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</si>
  <si>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</si>
  <si>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</si>
  <si>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</si>
  <si>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</si>
  <si>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</si>
  <si>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</si>
  <si>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</si>
  <si>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</si>
  <si>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</si>
  <si>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</si>
  <si>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</si>
  <si>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</si>
  <si>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</si>
  <si>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</si>
  <si>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</si>
  <si>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</si>
  <si>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</si>
  <si>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</si>
  <si>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</si>
  <si>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</si>
  <si>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</si>
  <si>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</si>
  <si>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</si>
  <si>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</si>
  <si>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</si>
  <si>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</si>
  <si>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</si>
  <si>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</si>
  <si>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</si>
  <si>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</si>
  <si>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</si>
  <si>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</si>
  <si>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</si>
  <si>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</si>
  <si>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</si>
  <si>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</si>
  <si>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</si>
  <si>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</si>
  <si>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</si>
  <si>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</si>
  <si>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</si>
  <si>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</si>
  <si>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</si>
  <si>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</si>
  <si>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</si>
  <si>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</si>
  <si>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</si>
  <si>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</si>
  <si>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</si>
  <si>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</si>
  <si>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</si>
  <si>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</si>
  <si>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</si>
  <si>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</si>
  <si>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</si>
  <si>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</si>
  <si>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</si>
  <si>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</si>
  <si>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</si>
  <si>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</si>
  <si>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</si>
  <si>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</si>
  <si>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</si>
  <si>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</si>
  <si>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</si>
  <si>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</si>
  <si>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</si>
  <si>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</si>
  <si>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</si>
  <si>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</si>
  <si>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</si>
  <si>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</si>
  <si>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</si>
  <si>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</si>
  <si>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</si>
  <si>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</si>
  <si>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</si>
  <si>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</si>
  <si>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</si>
  <si>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</si>
  <si>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</si>
  <si>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</si>
  <si>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</si>
  <si>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</si>
  <si>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</si>
  <si>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</si>
  <si>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</si>
  <si>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</si>
  <si>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</si>
  <si>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</si>
  <si>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</si>
  <si>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</si>
  <si>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</si>
  <si>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</si>
  <si>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</si>
  <si>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</si>
  <si>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</si>
  <si>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</si>
  <si>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</si>
  <si>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</si>
  <si>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</si>
  <si>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</si>
  <si>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</si>
  <si>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</si>
  <si>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</si>
  <si>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</si>
  <si>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</si>
  <si>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</si>
  <si>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</si>
  <si>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</si>
  <si>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</si>
  <si>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</si>
  <si>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</si>
  <si>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</si>
  <si>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</si>
  <si>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</si>
  <si>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</si>
  <si>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</si>
  <si>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</si>
  <si>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</si>
  <si>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</si>
  <si>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</si>
  <si>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</si>
  <si>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</si>
  <si>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</si>
  <si>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</si>
  <si>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</si>
  <si>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</si>
  <si>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</si>
  <si>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</si>
  <si>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</si>
  <si>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</si>
  <si>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</si>
  <si>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</si>
  <si>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</si>
  <si>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</si>
  <si>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</si>
  <si>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</si>
  <si>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</si>
  <si>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</si>
  <si>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</si>
  <si>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</si>
  <si>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</si>
  <si>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</si>
  <si>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</si>
  <si>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</si>
  <si>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</si>
  <si>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</si>
  <si>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</si>
  <si>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</si>
  <si>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</si>
  <si>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</si>
  <si>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</si>
  <si>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</si>
  <si>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</si>
  <si>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</si>
  <si>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</si>
  <si>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</si>
  <si>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</si>
  <si>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</si>
  <si>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</si>
  <si>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</si>
  <si>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</si>
  <si>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</si>
  <si>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</si>
  <si>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</si>
  <si>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</si>
  <si>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</si>
  <si>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</si>
  <si>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</si>
  <si>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</si>
  <si>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</si>
  <si>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</si>
  <si>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</si>
  <si>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</si>
  <si>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</si>
  <si>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</si>
  <si>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</si>
  <si>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</si>
  <si>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</si>
  <si>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</si>
  <si>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</si>
  <si>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</si>
  <si>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</si>
  <si>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</si>
  <si>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</si>
  <si>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</si>
  <si>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</si>
  <si>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</si>
  <si>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</si>
  <si>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</si>
  <si>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</si>
  <si>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</si>
  <si>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</si>
  <si>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</si>
  <si>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</si>
  <si>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</si>
  <si>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</si>
  <si>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</si>
  <si>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</si>
  <si>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</si>
  <si>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</si>
  <si>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</si>
  <si>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</si>
  <si>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</si>
  <si>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</si>
  <si>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</si>
  <si>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</si>
  <si>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</si>
  <si>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</si>
  <si>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</si>
  <si>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</si>
  <si>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</si>
  <si>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</si>
  <si>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</si>
  <si>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</si>
  <si>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</si>
  <si>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</si>
  <si>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</si>
  <si>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</si>
  <si>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</si>
  <si>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</si>
  <si>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</si>
  <si>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</si>
  <si>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</si>
  <si>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</si>
  <si>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</si>
  <si>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</si>
  <si>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</si>
  <si>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</si>
  <si>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</si>
  <si>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</si>
  <si>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</si>
  <si>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</si>
  <si>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</si>
  <si>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</si>
  <si>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</si>
  <si>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</si>
  <si>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</si>
  <si>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</si>
  <si>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</si>
  <si>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</si>
  <si>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</si>
  <si>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</si>
  <si>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</si>
  <si>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</si>
  <si>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</si>
  <si>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</si>
  <si>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</si>
  <si>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</si>
  <si>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</si>
  <si>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</si>
  <si>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</si>
  <si>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</si>
  <si>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</si>
  <si>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</si>
  <si>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</si>
  <si>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</si>
  <si>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</si>
  <si>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</si>
  <si>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</si>
  <si>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</si>
  <si>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</si>
  <si>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</si>
  <si>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</si>
  <si>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</si>
  <si>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</si>
  <si>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</si>
  <si>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</si>
  <si>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</si>
  <si>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</si>
  <si>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</si>
  <si>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</si>
  <si>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</si>
  <si>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</si>
  <si>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</si>
  <si>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</si>
  <si>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</si>
  <si>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</si>
  <si>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</si>
  <si>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</si>
  <si>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</si>
  <si>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</si>
  <si>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</si>
  <si>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</si>
  <si>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</si>
  <si>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</si>
  <si>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</si>
  <si>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</si>
  <si>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</si>
  <si>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</si>
  <si>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</si>
  <si>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</si>
  <si>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</si>
  <si>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</si>
  <si>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</si>
  <si>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</si>
  <si>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</si>
  <si>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</si>
  <si>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</si>
  <si>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</si>
  <si>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</si>
  <si>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</si>
  <si>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</si>
  <si>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</si>
  <si>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</si>
  <si>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</si>
  <si>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</si>
  <si>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</si>
  <si>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</si>
  <si>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</si>
  <si>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</si>
  <si>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</si>
  <si>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</si>
  <si>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</si>
  <si>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</si>
  <si>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</si>
  <si>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</si>
  <si>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</si>
  <si>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</si>
  <si>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</si>
  <si>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</si>
  <si>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</si>
  <si>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</si>
  <si>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</si>
  <si>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</si>
  <si>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</si>
  <si>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</si>
  <si>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</si>
  <si>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</si>
  <si>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</si>
  <si>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</si>
  <si>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</si>
  <si>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</si>
  <si>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</si>
  <si>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</si>
  <si>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</si>
  <si>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</si>
  <si>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</si>
  <si>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</si>
  <si>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</si>
  <si>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</si>
  <si>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</si>
  <si>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</si>
  <si>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</si>
  <si>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</si>
  <si>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</si>
  <si>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</si>
  <si>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</si>
  <si>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</si>
  <si>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</si>
  <si>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</si>
  <si>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</si>
  <si>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</si>
  <si>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</si>
  <si>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</si>
  <si>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</si>
  <si>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</si>
  <si>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</si>
  <si>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</si>
  <si>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</si>
  <si>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</si>
  <si>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</si>
  <si>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</si>
  <si>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</si>
  <si>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</si>
  <si>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</si>
  <si>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</si>
  <si>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</si>
  <si>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</si>
  <si>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</si>
  <si>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</si>
  <si>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</si>
  <si>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</si>
  <si>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</si>
  <si>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</si>
  <si>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</si>
  <si>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</si>
  <si>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</si>
  <si>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</si>
  <si>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</si>
  <si>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</si>
  <si>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</si>
  <si>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</si>
  <si>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</si>
  <si>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</si>
  <si>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</si>
  <si>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</si>
  <si>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</si>
  <si>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</si>
  <si>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</si>
  <si>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</si>
  <si>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</si>
  <si>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</si>
  <si>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</si>
  <si>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</si>
  <si>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</si>
  <si>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</si>
  <si>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</si>
  <si>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</si>
  <si>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</si>
  <si>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</si>
  <si>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</si>
  <si>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</si>
  <si>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</si>
  <si>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</si>
  <si>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</si>
  <si>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</si>
  <si>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</si>
  <si>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</si>
  <si>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</si>
  <si>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</si>
  <si>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</si>
  <si>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</si>
  <si>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</si>
  <si>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</si>
  <si>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</si>
  <si>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</si>
  <si>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</si>
  <si>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</si>
  <si>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</si>
  <si>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</si>
  <si>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</si>
  <si>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</si>
  <si>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</si>
  <si>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</si>
  <si>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</si>
  <si>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</si>
  <si>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</si>
  <si>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</si>
  <si>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</si>
  <si>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</si>
  <si>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</si>
  <si>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</si>
  <si>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</si>
  <si>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</si>
  <si>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</si>
  <si>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</si>
  <si>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</si>
  <si>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</si>
  <si>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</si>
  <si>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</si>
  <si>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</si>
  <si>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</si>
  <si>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</si>
  <si>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</si>
  <si>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</si>
  <si>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</si>
  <si>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</si>
  <si>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</si>
  <si>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</si>
  <si>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</si>
  <si>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</si>
  <si>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</si>
  <si>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</si>
  <si>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</si>
  <si>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</si>
  <si>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</si>
  <si>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</si>
  <si>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</si>
  <si>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</si>
  <si>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</si>
  <si>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</si>
  <si>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</si>
  <si>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</si>
  <si>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</si>
  <si>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</si>
  <si>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</si>
  <si>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</si>
  <si>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</si>
  <si>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</si>
  <si>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</si>
  <si>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</si>
  <si>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</si>
  <si>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</si>
  <si>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</si>
  <si>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</si>
  <si>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</si>
  <si>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</si>
  <si>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</si>
  <si>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</si>
  <si>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</si>
  <si>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</si>
  <si>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</si>
  <si>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</si>
  <si>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</si>
  <si>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</si>
  <si>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</si>
  <si>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</si>
  <si>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</si>
  <si>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</si>
  <si>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</si>
  <si>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</si>
  <si>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</si>
  <si>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</si>
  <si>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</si>
  <si>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</si>
  <si>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</si>
  <si>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</si>
  <si>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</si>
  <si>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</si>
  <si>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</si>
  <si>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</si>
  <si>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</si>
  <si>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</si>
  <si>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</si>
  <si>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</si>
  <si>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</si>
  <si>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</si>
  <si>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</si>
  <si>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</si>
  <si>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</si>
  <si>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</si>
  <si>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</si>
  <si>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</si>
  <si>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</si>
  <si>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</si>
  <si>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</si>
  <si>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</si>
  <si>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</si>
  <si>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</si>
  <si>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</si>
  <si>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</si>
  <si>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</si>
  <si>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</si>
  <si>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</si>
  <si>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</si>
  <si>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</si>
  <si>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</si>
  <si>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</si>
  <si>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</si>
  <si>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</si>
  <si>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</si>
  <si>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</si>
  <si>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</si>
  <si>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</si>
  <si>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</si>
  <si>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</si>
  <si>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</si>
  <si>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</si>
  <si>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</si>
  <si>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</si>
  <si>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</si>
  <si>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</si>
  <si>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</si>
  <si>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</si>
  <si>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</si>
  <si>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</si>
  <si>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</si>
  <si>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</si>
  <si>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</si>
  <si>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</si>
  <si>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</si>
  <si>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</si>
  <si>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</si>
  <si>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</si>
  <si>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</si>
  <si>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</si>
  <si>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</si>
  <si>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</si>
  <si>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</si>
  <si>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</si>
  <si>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</si>
  <si>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</si>
  <si>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</si>
  <si>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</si>
  <si>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</si>
  <si>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</si>
  <si>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</si>
  <si>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</si>
  <si>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</si>
  <si>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</si>
  <si>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</si>
  <si>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</si>
  <si>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</si>
  <si>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</si>
  <si>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</si>
  <si>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</si>
  <si>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</si>
  <si>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</si>
  <si>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</si>
  <si>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</si>
  <si>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</si>
  <si>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</si>
  <si>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</si>
  <si>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</si>
  <si>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</si>
  <si>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</si>
  <si>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</si>
  <si>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</si>
  <si>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</si>
  <si>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</si>
  <si>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</si>
  <si>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</si>
  <si>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</si>
  <si>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</si>
  <si>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</si>
  <si>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</si>
  <si>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</si>
  <si>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</si>
  <si>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</si>
  <si>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</si>
  <si>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</si>
  <si>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</si>
  <si>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</si>
  <si>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</si>
  <si>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</si>
  <si>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</si>
  <si>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</si>
  <si>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</si>
  <si>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</si>
  <si>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</si>
  <si>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</si>
  <si>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</si>
  <si>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</si>
  <si>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</si>
  <si>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</si>
  <si>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</si>
  <si>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</si>
  <si>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</si>
  <si>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</si>
  <si>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</si>
  <si>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</si>
  <si>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</si>
  <si>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</si>
  <si>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</si>
  <si>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</si>
  <si>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</si>
  <si>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</si>
  <si>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</si>
  <si>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</si>
  <si>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</si>
  <si>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</si>
  <si>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</si>
  <si>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</si>
  <si>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</si>
  <si>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</si>
  <si>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</si>
  <si>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</si>
  <si>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</si>
  <si>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</si>
  <si>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</si>
  <si>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</si>
  <si>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</si>
  <si>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</si>
  <si>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</si>
  <si>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</si>
  <si>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</si>
  <si>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</si>
  <si>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</si>
  <si>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</si>
  <si>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</si>
  <si>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</si>
  <si>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</si>
  <si>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</si>
  <si>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</si>
  <si>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</si>
  <si>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</si>
  <si>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</si>
  <si>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</si>
  <si>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</si>
  <si>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</si>
  <si>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</si>
  <si>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</si>
  <si>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</si>
  <si>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</si>
  <si>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</si>
  <si>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</si>
  <si>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</si>
  <si>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</si>
  <si>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</si>
  <si>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</si>
  <si>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</si>
  <si>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</si>
  <si>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</si>
  <si>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</si>
  <si>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</si>
  <si>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</si>
  <si>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</si>
  <si>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</si>
  <si>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</si>
  <si>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</si>
  <si>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</si>
  <si>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</si>
  <si>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</si>
  <si>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</si>
  <si>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</si>
  <si>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</si>
  <si>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</si>
  <si>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</si>
  <si>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</si>
  <si>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</si>
  <si>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</si>
  <si>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</si>
  <si>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</si>
  <si>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</si>
  <si>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</si>
  <si>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</si>
  <si>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</si>
  <si>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</si>
  <si>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</si>
  <si>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</si>
  <si>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</si>
  <si>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</si>
  <si>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</si>
  <si>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</si>
  <si>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</si>
  <si>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</si>
  <si>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</si>
  <si>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</si>
  <si>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</si>
  <si>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</si>
  <si>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</si>
  <si>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</si>
  <si>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</si>
  <si>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</si>
  <si>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</si>
  <si>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</si>
  <si>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</si>
  <si>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</si>
  <si>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</si>
  <si>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</si>
  <si>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</si>
  <si>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</si>
  <si>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</si>
  <si>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</si>
  <si>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</si>
  <si>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</si>
  <si>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</si>
  <si>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</si>
  <si>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</si>
  <si>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</si>
  <si>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</si>
  <si>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</si>
  <si>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</si>
  <si>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</si>
  <si>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</si>
  <si>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</si>
  <si>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</si>
  <si>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</si>
  <si>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</si>
  <si>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</si>
  <si>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</si>
  <si>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</si>
  <si>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</si>
  <si>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</si>
  <si>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</si>
  <si>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</si>
  <si>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</si>
  <si>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</si>
  <si>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</si>
  <si>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</si>
  <si>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</si>
  <si>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</si>
  <si>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</si>
  <si>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</si>
  <si>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</si>
  <si>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</si>
  <si>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</si>
  <si>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</si>
  <si>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</si>
  <si>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</si>
  <si>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</si>
  <si>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</si>
  <si>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</si>
  <si>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</si>
  <si>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</si>
  <si>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</si>
  <si>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</si>
  <si>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</si>
  <si>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</si>
  <si>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</si>
  <si>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</si>
  <si>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</si>
  <si>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</si>
  <si>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</si>
  <si>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</si>
  <si>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</si>
  <si>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</si>
  <si>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</si>
  <si>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</si>
  <si>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</si>
  <si>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</si>
  <si>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</si>
  <si>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</si>
  <si>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</si>
  <si>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</si>
  <si>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</si>
  <si>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</si>
  <si>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</si>
  <si>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</si>
  <si>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</si>
  <si>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</si>
  <si>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</si>
  <si>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</si>
  <si>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</si>
  <si>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</si>
  <si>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</si>
  <si>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</si>
  <si>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</si>
  <si>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</si>
  <si>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</si>
  <si>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</si>
  <si>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</si>
  <si>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</si>
  <si>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</si>
  <si>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</si>
  <si>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</si>
  <si>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</si>
  <si>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</si>
  <si>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</si>
  <si>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</si>
  <si>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</si>
  <si>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</si>
  <si>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</si>
  <si>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</si>
  <si>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</si>
  <si>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</si>
  <si>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</si>
  <si>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</si>
  <si>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</si>
  <si>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</si>
  <si>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</si>
  <si>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</si>
  <si>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</si>
  <si>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</si>
  <si>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</si>
  <si>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</si>
  <si>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</si>
  <si>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</si>
  <si>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</si>
  <si>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</si>
  <si>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</si>
  <si>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</si>
  <si>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</si>
  <si>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</si>
  <si>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</si>
  <si>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</si>
  <si>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</si>
  <si>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</si>
  <si>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</si>
  <si>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</si>
  <si>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</si>
  <si>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</si>
  <si>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</si>
  <si>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</si>
  <si>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</si>
  <si>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</si>
  <si>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</si>
  <si>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</si>
  <si>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</si>
  <si>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</si>
  <si>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</si>
  <si>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</si>
  <si>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</si>
  <si>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</si>
  <si>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</si>
  <si>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</si>
  <si>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</si>
  <si>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</si>
  <si>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</si>
  <si>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</si>
  <si>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</si>
  <si>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</si>
  <si>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</si>
  <si>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</si>
  <si>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</si>
  <si>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</si>
  <si>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</si>
  <si>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</si>
  <si>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</si>
  <si>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</si>
  <si>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</si>
  <si>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</si>
  <si>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</si>
  <si>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</si>
  <si>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</si>
  <si>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</si>
  <si>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</si>
  <si>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</si>
  <si>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</si>
  <si>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</si>
  <si>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</si>
  <si>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</si>
  <si>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</si>
  <si>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</si>
  <si>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</si>
  <si>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</si>
  <si>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</si>
  <si>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</si>
  <si>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</si>
  <si>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</si>
  <si>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</si>
  <si>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</si>
  <si>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</si>
  <si>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</si>
  <si>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</si>
  <si>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</si>
  <si>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</si>
  <si>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</si>
  <si>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</si>
  <si>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</si>
  <si>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</si>
  <si>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</si>
  <si>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</si>
  <si>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</si>
  <si>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</si>
  <si>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</si>
  <si>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</si>
  <si>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</si>
  <si>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</si>
  <si>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</si>
  <si>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</si>
  <si>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</si>
  <si>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</si>
  <si>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</si>
  <si>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</si>
  <si>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</si>
  <si>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</si>
  <si>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</si>
  <si>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</si>
  <si>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</si>
  <si>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</si>
  <si>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</si>
  <si>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</si>
  <si>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</si>
  <si>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</si>
  <si>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</si>
  <si>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</si>
  <si>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</si>
  <si>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</si>
  <si>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</si>
  <si>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</si>
  <si>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</si>
  <si>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</si>
  <si>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</si>
  <si>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</si>
  <si>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</si>
  <si>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</si>
  <si>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</si>
  <si>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</si>
  <si>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</si>
  <si>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</si>
  <si>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</si>
  <si>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</si>
  <si>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</si>
  <si>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</si>
  <si>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</si>
  <si>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</si>
  <si>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</si>
  <si>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</si>
  <si>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</si>
  <si>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</si>
  <si>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</si>
  <si>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</si>
  <si>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</si>
  <si>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</si>
  <si>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</si>
  <si>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</si>
  <si>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</si>
  <si>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</si>
  <si>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</si>
  <si>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</si>
  <si>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</si>
  <si>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</si>
  <si>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</si>
  <si>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</si>
  <si>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</si>
  <si>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</si>
  <si>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</si>
  <si>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</si>
  <si>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</si>
  <si>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</si>
  <si>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</si>
  <si>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</si>
  <si>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</si>
  <si>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</si>
  <si>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</si>
  <si>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</si>
  <si>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</si>
  <si>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</si>
  <si>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</si>
  <si>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</si>
  <si>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</si>
  <si>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</si>
  <si>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</si>
  <si>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</si>
  <si>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</si>
  <si>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</si>
  <si>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</si>
  <si>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</si>
  <si>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</si>
  <si>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</si>
  <si>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</si>
  <si>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</si>
  <si>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</si>
  <si>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</si>
  <si>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</si>
  <si>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</si>
  <si>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</si>
  <si>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</si>
  <si>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</si>
  <si>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</si>
  <si>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</si>
  <si>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</si>
  <si>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</si>
  <si>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</si>
  <si>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</si>
  <si>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</si>
  <si>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</si>
  <si>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</si>
  <si>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</si>
  <si>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</si>
  <si>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</si>
  <si>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</si>
  <si>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</si>
  <si>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</si>
  <si>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</si>
  <si>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</si>
  <si>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</si>
  <si>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</si>
  <si>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</si>
  <si>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</si>
  <si>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</si>
  <si>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</si>
  <si>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</si>
  <si>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</si>
  <si>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</si>
  <si>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</si>
  <si>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</si>
  <si>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</si>
  <si>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</si>
  <si>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</si>
  <si>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</si>
  <si>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</si>
  <si>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</si>
  <si>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</si>
  <si>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</si>
  <si>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</si>
  <si>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</si>
  <si>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</si>
  <si>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</si>
  <si>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</si>
  <si>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</si>
  <si>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</si>
  <si>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</si>
  <si>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</si>
  <si>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</si>
  <si>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</si>
  <si>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</si>
  <si>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</si>
  <si>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</si>
  <si>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</si>
  <si>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</si>
  <si>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</si>
  <si>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</si>
  <si>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</si>
  <si>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</si>
  <si>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</si>
  <si>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</si>
  <si>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</si>
  <si>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</si>
  <si>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</si>
  <si>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</si>
  <si>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</si>
  <si>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</si>
  <si>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</si>
  <si>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</si>
  <si>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</si>
  <si>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</si>
  <si>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</si>
  <si>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</si>
  <si>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</si>
  <si>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</si>
  <si>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</si>
  <si>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</si>
  <si>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</si>
  <si>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</si>
  <si>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</si>
  <si>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</si>
  <si>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</si>
  <si>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</si>
  <si>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</si>
  <si>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</si>
  <si>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</si>
  <si>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</si>
  <si>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</si>
  <si>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</si>
  <si>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</si>
  <si>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</si>
  <si>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</si>
  <si>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</si>
  <si>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</si>
  <si>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</si>
  <si>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</si>
  <si>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</si>
  <si>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</si>
  <si>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</si>
  <si>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</si>
  <si>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</si>
  <si>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</si>
  <si>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</si>
  <si>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</si>
  <si>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</si>
  <si>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</si>
  <si>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</si>
  <si>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</si>
  <si>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</si>
  <si>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</si>
  <si>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</si>
  <si>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</si>
  <si>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</si>
  <si>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</si>
  <si>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</si>
  <si>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</si>
  <si>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</si>
  <si>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</si>
  <si>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</si>
  <si>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</si>
  <si>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</si>
  <si>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</si>
  <si>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</si>
  <si>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</si>
  <si>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</si>
  <si>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</si>
  <si>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</si>
  <si>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</si>
  <si>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</si>
  <si>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</si>
  <si>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</si>
  <si>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</si>
  <si>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</si>
  <si>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</si>
  <si>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</si>
  <si>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</si>
  <si>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</si>
  <si>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</si>
  <si>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</si>
  <si>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</si>
  <si>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</si>
  <si>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</si>
  <si>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</si>
  <si>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</si>
  <si>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</si>
  <si>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</si>
  <si>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</si>
  <si>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</si>
  <si>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</si>
  <si>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</si>
  <si>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</si>
  <si>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</si>
  <si>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</si>
  <si>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</si>
  <si>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</si>
  <si>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</si>
  <si>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</si>
  <si>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</si>
  <si>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</si>
  <si>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</si>
  <si>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</si>
  <si>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</si>
  <si>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</si>
  <si>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</si>
  <si>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</si>
  <si>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</si>
  <si>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</si>
  <si>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</si>
  <si>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</si>
  <si>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</si>
  <si>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</si>
  <si>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</si>
  <si>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</si>
  <si>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</si>
  <si>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</si>
  <si>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</si>
  <si>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</si>
  <si>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</si>
  <si>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</si>
  <si>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</si>
  <si>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</si>
  <si>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</si>
  <si>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</si>
  <si>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</si>
  <si>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</si>
  <si>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</si>
  <si>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</si>
  <si>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</si>
  <si>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</si>
  <si>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</si>
  <si>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</si>
  <si>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</si>
  <si>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</si>
  <si>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</si>
  <si>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</si>
  <si>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</si>
  <si>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</si>
  <si>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</si>
  <si>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</si>
  <si>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</si>
  <si>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</si>
  <si>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</si>
  <si>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</si>
  <si>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</si>
  <si>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</si>
  <si>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</si>
  <si>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</si>
  <si>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</si>
  <si>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</si>
  <si>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</si>
  <si>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</si>
  <si>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</si>
  <si>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</si>
  <si>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</si>
  <si>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</si>
  <si>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</si>
  <si>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</si>
  <si>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</si>
  <si>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</si>
  <si>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</si>
  <si>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</si>
  <si>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</si>
  <si>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</si>
  <si>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</si>
  <si>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</si>
  <si>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</si>
  <si>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</si>
  <si>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</si>
  <si>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</si>
  <si>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</si>
  <si>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</si>
  <si>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</si>
  <si>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</si>
  <si>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</si>
  <si>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</si>
  <si>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</si>
  <si>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</si>
  <si>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</si>
  <si>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</si>
  <si>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</si>
  <si>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</si>
  <si>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</si>
  <si>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</si>
  <si>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</si>
  <si>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</si>
  <si>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</si>
  <si>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</si>
  <si>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</si>
  <si>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</si>
  <si>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</si>
  <si>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</si>
  <si>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</si>
  <si>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</si>
  <si>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</si>
  <si>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</si>
  <si>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</si>
  <si>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</si>
  <si>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</si>
  <si>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</si>
  <si>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</si>
  <si>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</si>
  <si>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</si>
  <si>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</si>
  <si>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</si>
  <si>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</si>
  <si>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</si>
  <si>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</si>
  <si>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</si>
  <si>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</si>
  <si>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</si>
  <si>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</si>
  <si>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</si>
  <si>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</si>
  <si>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</si>
  <si>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</si>
  <si>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</si>
  <si>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</si>
  <si>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</si>
  <si>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</si>
  <si>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</si>
  <si>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</si>
  <si>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</si>
  <si>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</si>
  <si>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</si>
  <si>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</si>
  <si>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</si>
  <si>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</si>
  <si>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</si>
  <si>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</si>
  <si>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</si>
  <si>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</si>
  <si>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</si>
  <si>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</si>
  <si>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</si>
  <si>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</si>
  <si>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</si>
  <si>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</si>
  <si>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</si>
  <si>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</si>
  <si>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</si>
  <si>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</si>
  <si>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</si>
  <si>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</si>
  <si>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</si>
  <si>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</si>
  <si>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</si>
  <si>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</si>
  <si>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</si>
  <si>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</si>
  <si>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</si>
  <si>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</si>
  <si>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</si>
  <si>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</si>
  <si>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</si>
  <si>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</si>
  <si>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</si>
  <si>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</si>
  <si>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</si>
  <si>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</si>
  <si>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</si>
  <si>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</si>
  <si>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</si>
  <si>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</si>
  <si>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</si>
  <si>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</si>
  <si>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</si>
  <si>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</si>
  <si>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</si>
  <si>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</si>
  <si>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</si>
  <si>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</si>
  <si>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</si>
  <si>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</si>
  <si>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</si>
  <si>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</si>
  <si>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</si>
  <si>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</si>
  <si>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</si>
  <si>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</si>
  <si>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</si>
  <si>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</si>
  <si>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</si>
  <si>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</si>
  <si>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</si>
  <si>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</si>
  <si>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</si>
  <si>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</si>
  <si>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</si>
  <si>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</si>
  <si>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</si>
  <si>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</si>
  <si>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</si>
  <si>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</si>
  <si>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</si>
  <si>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</si>
  <si>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</si>
  <si>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</si>
  <si>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</si>
  <si>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</si>
  <si>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</si>
  <si>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</si>
  <si>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</si>
  <si>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</si>
  <si>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</si>
  <si>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</si>
  <si>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</si>
  <si>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</si>
  <si>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</si>
  <si>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</si>
  <si>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</si>
  <si>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</si>
  <si>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</si>
  <si>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</si>
  <si>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</si>
  <si>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</si>
  <si>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</si>
  <si>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</si>
  <si>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</si>
  <si>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</si>
  <si>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</si>
  <si>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</si>
  <si>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</si>
  <si>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</si>
  <si>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</si>
  <si>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</si>
  <si>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</si>
  <si>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</si>
  <si>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</si>
  <si>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</si>
  <si>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</si>
  <si>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</si>
  <si>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</si>
  <si>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</si>
  <si>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</si>
  <si>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</si>
  <si>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</si>
  <si>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</si>
  <si>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</si>
  <si>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</si>
  <si>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</si>
  <si>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</si>
  <si>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</si>
  <si>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</si>
  <si>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</si>
  <si>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</si>
  <si>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</si>
  <si>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</si>
  <si>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</si>
  <si>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</si>
  <si>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</si>
  <si>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</si>
  <si>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</si>
  <si>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</si>
  <si>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</si>
  <si>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</si>
  <si>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</si>
  <si>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</si>
  <si>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</si>
  <si>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</si>
  <si>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</si>
  <si>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</si>
  <si>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</si>
  <si>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</si>
  <si>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</si>
  <si>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</si>
  <si>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</si>
  <si>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</si>
  <si>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</si>
  <si>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</si>
  <si>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</si>
  <si>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</si>
  <si>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</si>
  <si>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</si>
  <si>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</si>
  <si>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</si>
  <si>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</si>
  <si>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</si>
  <si>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</si>
  <si>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</si>
  <si>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</si>
  <si>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</si>
  <si>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</si>
  <si>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</si>
  <si>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</si>
  <si>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</si>
  <si>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</si>
  <si>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</si>
  <si>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</si>
  <si>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</si>
  <si>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</si>
  <si>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</si>
  <si>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</si>
  <si>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</si>
  <si>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</si>
  <si>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</si>
  <si>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</si>
  <si>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</si>
  <si>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</si>
  <si>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</si>
  <si>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</si>
  <si>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</si>
  <si>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</si>
  <si>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</si>
  <si>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</si>
  <si>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</si>
  <si>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</si>
  <si>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</si>
  <si>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</si>
  <si>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</si>
  <si>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</si>
  <si>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</si>
  <si>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</si>
  <si>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</si>
  <si>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</si>
  <si>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</si>
  <si>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</si>
  <si>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</si>
  <si>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</si>
  <si>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</si>
  <si>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</si>
  <si>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</si>
  <si>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</si>
  <si>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</si>
  <si>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</si>
  <si>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</si>
  <si>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</si>
  <si>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</si>
  <si>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</si>
  <si>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</si>
  <si>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</si>
  <si>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</si>
  <si>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</si>
  <si>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</si>
  <si>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</si>
  <si>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</si>
  <si>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</si>
  <si>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</si>
  <si>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</si>
  <si>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</si>
  <si>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</si>
  <si>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</si>
  <si>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</si>
  <si>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</si>
  <si>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</si>
  <si>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</si>
  <si>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</si>
  <si>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</si>
  <si>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</si>
  <si>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</si>
  <si>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</si>
  <si>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</si>
  <si>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</si>
  <si>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</si>
  <si>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</si>
  <si>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</si>
  <si>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</si>
  <si>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</si>
  <si>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</si>
  <si>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</si>
  <si>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</si>
  <si>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</si>
  <si>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</si>
  <si>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</si>
  <si>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</si>
  <si>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</si>
  <si>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</si>
  <si>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</si>
  <si>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</si>
  <si>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</si>
  <si>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</si>
  <si>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</si>
  <si>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</si>
  <si>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</si>
  <si>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</si>
  <si>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</si>
  <si>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</si>
  <si>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</si>
  <si>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</si>
  <si>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</si>
  <si>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</si>
  <si>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</si>
  <si>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</si>
  <si>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</si>
  <si>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</si>
  <si>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</si>
  <si>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</si>
  <si>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</si>
  <si>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</si>
  <si>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</si>
  <si>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</si>
  <si>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</si>
  <si>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</si>
  <si>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</si>
  <si>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</si>
  <si>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</si>
  <si>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</si>
  <si>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</si>
  <si>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</si>
  <si>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</si>
  <si>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</si>
  <si>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</si>
  <si>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</si>
  <si>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</si>
  <si>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</si>
  <si>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</si>
  <si>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</si>
  <si>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</si>
  <si>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</si>
  <si>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</si>
  <si>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</si>
  <si>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</si>
  <si>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</si>
  <si>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</si>
  <si>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</si>
  <si>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</si>
  <si>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</si>
  <si>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</si>
  <si>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</si>
  <si>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</si>
  <si>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</si>
  <si>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</si>
  <si>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</si>
  <si>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</si>
  <si>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</si>
  <si>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</si>
  <si>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</si>
  <si>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</si>
  <si>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</si>
  <si>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</si>
  <si>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</si>
  <si>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</si>
  <si>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</si>
  <si>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</si>
  <si>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</si>
  <si>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</si>
  <si>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</si>
  <si>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</si>
  <si>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</si>
  <si>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</si>
  <si>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</si>
  <si>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</si>
  <si>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</si>
  <si>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</si>
  <si>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</si>
  <si>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</si>
  <si>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</si>
  <si>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</si>
  <si>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</si>
  <si>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</si>
  <si>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</si>
  <si>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</si>
  <si>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</si>
  <si>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</si>
  <si>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</si>
  <si>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</si>
  <si>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</si>
  <si>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</si>
  <si>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</si>
  <si>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</si>
  <si>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</si>
  <si>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</si>
  <si>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</si>
  <si>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</si>
  <si>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</si>
  <si>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</si>
  <si>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</si>
  <si>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</si>
  <si>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</si>
  <si>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</si>
  <si>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</si>
  <si>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</si>
  <si>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</si>
  <si>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</si>
  <si>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</si>
  <si>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</si>
  <si>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</si>
  <si>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</si>
  <si>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</si>
  <si>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</si>
  <si>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</si>
  <si>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</si>
  <si>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</si>
  <si>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</si>
  <si>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</si>
  <si>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</si>
  <si>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</si>
  <si>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</si>
  <si>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</si>
  <si>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</si>
  <si>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</si>
  <si>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</si>
  <si>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</si>
  <si>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</si>
  <si>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</si>
  <si>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</si>
  <si>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</si>
  <si>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</si>
  <si>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</si>
  <si>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</si>
  <si>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</si>
  <si>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</si>
  <si>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</si>
  <si>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</si>
  <si>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</si>
  <si>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</si>
  <si>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</si>
  <si>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</si>
  <si>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</si>
  <si>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</si>
  <si>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</si>
  <si>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</si>
  <si>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</si>
  <si>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</si>
  <si>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</si>
  <si>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</si>
  <si>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</si>
  <si>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</si>
  <si>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</si>
  <si>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</si>
  <si>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</si>
  <si>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</si>
  <si>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</si>
  <si>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</si>
  <si>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</si>
  <si>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</si>
  <si>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</si>
  <si>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</si>
  <si>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</si>
  <si>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</si>
  <si>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</si>
  <si>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</si>
  <si>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</si>
  <si>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</si>
  <si>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</si>
  <si>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</si>
  <si>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</si>
  <si>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</si>
  <si>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</si>
  <si>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</si>
  <si>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</si>
  <si>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</si>
  <si>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</si>
  <si>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</si>
  <si>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</si>
  <si>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</si>
  <si>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</si>
  <si>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</si>
  <si>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</si>
  <si>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</si>
  <si>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</si>
  <si>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</si>
  <si>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</si>
  <si>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</si>
  <si>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</si>
  <si>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</si>
  <si>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</si>
  <si>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</si>
  <si>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</si>
  <si>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</si>
  <si>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</si>
  <si>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</si>
  <si>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</si>
  <si>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</si>
  <si>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</si>
  <si>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</si>
  <si>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</si>
  <si>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</si>
  <si>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</si>
  <si>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</si>
  <si>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</si>
  <si>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</si>
  <si>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</si>
  <si>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</si>
  <si>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</si>
  <si>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</si>
  <si>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</si>
  <si>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</si>
  <si>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</si>
  <si>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</si>
  <si>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</si>
  <si>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</si>
  <si>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</si>
  <si>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</si>
  <si>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</si>
  <si>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</si>
  <si>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</si>
  <si>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</si>
  <si>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</si>
  <si>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</si>
  <si>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</si>
  <si>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</si>
  <si>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</si>
  <si>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</si>
  <si>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</si>
  <si>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</si>
  <si>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</si>
  <si>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</si>
  <si>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</si>
  <si>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</si>
  <si>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</si>
  <si>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</si>
  <si>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</si>
  <si>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</si>
  <si>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</si>
  <si>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</si>
  <si>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</si>
  <si>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</si>
  <si>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</si>
  <si>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</si>
  <si>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</si>
  <si>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</si>
  <si>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</si>
  <si>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</si>
  <si>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</si>
  <si>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</si>
  <si>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</si>
  <si>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</si>
  <si>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</si>
  <si>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</si>
  <si>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</si>
  <si>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</si>
  <si>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</si>
  <si>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</si>
  <si>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</si>
  <si>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</si>
  <si>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</si>
  <si>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</si>
  <si>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</si>
  <si>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</si>
  <si>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</si>
  <si>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</si>
  <si>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</si>
  <si>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</si>
  <si>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</si>
  <si>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</si>
  <si>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</si>
  <si>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</si>
  <si>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</si>
  <si>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</si>
  <si>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</si>
  <si>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</si>
  <si>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</si>
  <si>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</si>
  <si>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</si>
  <si>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</si>
  <si>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</si>
  <si>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</si>
  <si>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</si>
  <si>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</si>
  <si>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</si>
  <si>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</si>
  <si>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</si>
  <si>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</si>
  <si>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</si>
  <si>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</si>
  <si>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</si>
  <si>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</si>
  <si>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</si>
  <si>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</si>
  <si>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</si>
  <si>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</si>
  <si>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</si>
  <si>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</si>
  <si>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</si>
  <si>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</si>
  <si>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</si>
  <si>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</si>
  <si>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</si>
  <si>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</si>
  <si>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</si>
  <si>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</si>
  <si>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</si>
  <si>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</si>
  <si>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</si>
  <si>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</si>
  <si>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</si>
  <si>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</si>
  <si>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</si>
  <si>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</si>
  <si>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</si>
  <si>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</si>
  <si>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</si>
  <si>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</si>
  <si>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</si>
  <si>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</si>
  <si>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</si>
  <si>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</si>
  <si>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</si>
  <si>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</si>
  <si>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</si>
  <si>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</si>
  <si>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</si>
  <si>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</si>
  <si>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</si>
  <si>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</si>
  <si>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</si>
  <si>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</si>
  <si>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</si>
  <si>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</si>
  <si>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</si>
  <si>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</si>
  <si>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</si>
  <si>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</si>
  <si>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</si>
  <si>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</si>
  <si>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</si>
  <si>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</si>
  <si>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</si>
  <si>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</si>
  <si>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</si>
  <si>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</si>
  <si>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</si>
  <si>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</si>
  <si>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</si>
  <si>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</si>
  <si>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</si>
  <si>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</si>
  <si>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</si>
  <si>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</si>
  <si>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</si>
  <si>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</si>
  <si>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</si>
  <si>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</si>
  <si>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</si>
  <si>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</si>
  <si>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</si>
  <si>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</si>
  <si>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</si>
  <si>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</si>
  <si>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</si>
  <si>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</si>
  <si>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</si>
  <si>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</si>
  <si>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</si>
  <si>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</si>
  <si>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</si>
  <si>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</si>
  <si>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</si>
  <si>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</si>
  <si>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</si>
  <si>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</si>
  <si>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</si>
  <si>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</si>
  <si>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</si>
  <si>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</si>
  <si>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</si>
  <si>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</si>
  <si>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</si>
  <si>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</si>
  <si>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</si>
  <si>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</si>
  <si>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</si>
  <si>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</si>
  <si>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</si>
  <si>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</si>
  <si>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</si>
  <si>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</si>
  <si>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</si>
  <si>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</si>
  <si>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</si>
  <si>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</si>
  <si>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</si>
  <si>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</si>
  <si>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</si>
  <si>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</si>
  <si>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</si>
  <si>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</si>
  <si>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</si>
  <si>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</si>
  <si>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</si>
  <si>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</si>
  <si>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</si>
  <si>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</si>
  <si>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</si>
  <si>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</si>
  <si>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</si>
  <si>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</si>
  <si>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</si>
  <si>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</si>
  <si>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</si>
  <si>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</si>
  <si>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</si>
  <si>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</si>
  <si>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</si>
  <si>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</si>
  <si>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</si>
  <si>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</si>
  <si>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</si>
  <si>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</si>
  <si>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</si>
  <si>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</si>
  <si>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</si>
  <si>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</si>
  <si>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</si>
  <si>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</si>
  <si>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</si>
  <si>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</si>
  <si>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</si>
  <si>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</si>
  <si>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</si>
  <si>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</si>
  <si>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</si>
  <si>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</si>
  <si>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</si>
  <si>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</si>
  <si>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</si>
  <si>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</si>
  <si>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</si>
  <si>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</si>
  <si>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</si>
  <si>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</si>
  <si>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</si>
  <si>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</si>
  <si>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</si>
  <si>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</si>
  <si>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</si>
  <si>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</si>
  <si>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</si>
  <si>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</si>
  <si>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</si>
  <si>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</si>
  <si>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</si>
  <si>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</si>
  <si>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</si>
  <si>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</si>
  <si>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</si>
  <si>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</si>
  <si>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</si>
  <si>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</si>
  <si>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</si>
  <si>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</si>
  <si>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</si>
  <si>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</si>
  <si>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</si>
  <si>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</si>
  <si>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</si>
  <si>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</si>
  <si>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</si>
  <si>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</si>
  <si>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</si>
  <si>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</si>
  <si>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</si>
  <si>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</si>
  <si>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</si>
  <si>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</si>
  <si>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</si>
  <si>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</si>
  <si>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</si>
  <si>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</si>
  <si>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</si>
  <si>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</si>
  <si>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</si>
  <si>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</si>
  <si>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</si>
  <si>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</si>
  <si>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</si>
  <si>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</si>
  <si>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</si>
  <si>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</si>
  <si>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</si>
  <si>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</si>
  <si>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</si>
  <si>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</si>
  <si>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</si>
  <si>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</si>
  <si>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</si>
  <si>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</si>
  <si>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</si>
  <si>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</si>
  <si>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</si>
  <si>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</si>
  <si>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</si>
  <si>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</si>
  <si>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</si>
  <si>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</si>
  <si>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</si>
  <si>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</si>
  <si>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</si>
  <si>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</si>
  <si>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</si>
  <si>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</si>
  <si>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</si>
  <si>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</si>
  <si>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</si>
  <si>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</si>
  <si>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</si>
  <si>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</si>
  <si>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</si>
  <si>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</si>
  <si>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</si>
  <si>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</si>
  <si>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</si>
  <si>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</si>
  <si>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</si>
  <si>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</si>
  <si>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</si>
  <si>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</si>
  <si>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</si>
  <si>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</si>
  <si>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</si>
  <si>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</si>
  <si>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</si>
  <si>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</si>
  <si>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</si>
  <si>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</si>
  <si>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</si>
  <si>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</si>
  <si>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</si>
  <si>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</si>
  <si>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</si>
  <si>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</si>
  <si>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</si>
  <si>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</si>
  <si>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</si>
  <si>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</si>
  <si>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</si>
  <si>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</si>
  <si>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</si>
  <si>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</si>
  <si>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</si>
  <si>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</si>
  <si>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</si>
  <si>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</si>
  <si>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</si>
  <si>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</si>
  <si>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</si>
  <si>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</si>
  <si>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</si>
  <si>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</si>
  <si>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</si>
  <si>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</si>
  <si>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</si>
  <si>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</si>
  <si>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</si>
  <si>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</si>
  <si>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</si>
  <si>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</si>
  <si>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</si>
  <si>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</si>
  <si>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</si>
  <si>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</si>
  <si>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</si>
  <si>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</si>
  <si>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</si>
  <si>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</si>
  <si>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</si>
  <si>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</si>
  <si>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</si>
  <si>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</si>
  <si>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</si>
  <si>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</si>
  <si>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</si>
  <si>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</si>
  <si>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</si>
  <si>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</si>
  <si>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</si>
  <si>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</si>
  <si>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</si>
  <si>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</si>
  <si>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</si>
  <si>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</si>
  <si>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</si>
  <si>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</si>
  <si>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</si>
  <si>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</si>
  <si>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</si>
  <si>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</si>
  <si>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</si>
  <si>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</si>
  <si>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</si>
  <si>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</si>
  <si>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</si>
  <si>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</si>
  <si>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</si>
  <si>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</si>
  <si>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</si>
  <si>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</si>
  <si>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</si>
  <si>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</si>
  <si>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</si>
  <si>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</si>
  <si>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</si>
  <si>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</si>
  <si>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</si>
  <si>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</si>
  <si>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</si>
  <si>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</si>
  <si>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</si>
  <si>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</si>
  <si>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</si>
  <si>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</si>
  <si>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</si>
  <si>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</si>
  <si>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</si>
  <si>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</si>
  <si>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</si>
  <si>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</si>
  <si>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</si>
  <si>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</si>
  <si>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</si>
  <si>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</si>
  <si>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</si>
  <si>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</si>
  <si>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</si>
  <si>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</si>
  <si>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</si>
  <si>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</si>
  <si>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</si>
  <si>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</si>
  <si>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</si>
  <si>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</si>
  <si>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</si>
  <si>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</si>
  <si>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</si>
  <si>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</si>
  <si>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</si>
  <si>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</si>
  <si>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</si>
  <si>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</si>
  <si>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</si>
  <si>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</si>
  <si>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</si>
  <si>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</si>
  <si>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</si>
  <si>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</si>
  <si>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</si>
  <si>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</si>
  <si>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</si>
  <si>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</si>
  <si>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</si>
  <si>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</si>
  <si>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</si>
  <si>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</si>
  <si>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</si>
  <si>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</si>
  <si>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</si>
  <si>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</si>
  <si>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</si>
  <si>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</si>
  <si>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</si>
  <si>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</si>
  <si>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</si>
  <si>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</si>
  <si>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</si>
  <si>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</si>
  <si>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</si>
  <si>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</si>
  <si>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</si>
  <si>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</si>
  <si>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</si>
  <si>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</si>
  <si>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</si>
  <si>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</si>
  <si>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</si>
  <si>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</si>
  <si>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</si>
  <si>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</si>
  <si>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</si>
  <si>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</si>
  <si>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</si>
  <si>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</si>
  <si>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</si>
  <si>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</si>
  <si>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</si>
  <si>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</si>
  <si>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</si>
  <si>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</si>
  <si>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</si>
  <si>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</si>
  <si>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</si>
  <si>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</si>
  <si>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</si>
  <si>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</si>
  <si>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</si>
  <si>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</si>
  <si>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</si>
  <si>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</si>
  <si>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</si>
  <si>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</si>
  <si>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</si>
  <si>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</si>
  <si>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</si>
  <si>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</si>
  <si>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</si>
  <si>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</si>
  <si>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</si>
  <si>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</si>
  <si>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</si>
  <si>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</si>
  <si>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</si>
  <si>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</si>
  <si>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</si>
  <si>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</si>
  <si>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</si>
  <si>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</si>
  <si>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</si>
  <si>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</si>
  <si>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</si>
  <si>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</si>
  <si>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</si>
  <si>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</si>
  <si>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</si>
  <si>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</si>
  <si>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</si>
  <si>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</si>
  <si>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</si>
  <si>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</si>
  <si>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</si>
  <si>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</si>
  <si>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</si>
  <si>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</si>
  <si>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</si>
  <si>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</si>
  <si>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</si>
  <si>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</si>
  <si>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</si>
  <si>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</si>
  <si>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</si>
  <si>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</si>
  <si>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</si>
  <si>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</si>
  <si>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</si>
  <si>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</si>
  <si>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</si>
  <si>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</si>
  <si>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</si>
  <si>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</si>
  <si>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</si>
  <si>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</si>
  <si>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</si>
  <si>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</si>
  <si>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</si>
  <si>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</si>
  <si>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</si>
  <si>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</si>
  <si>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</si>
  <si>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</si>
  <si>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</si>
  <si>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</si>
  <si>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</si>
  <si>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</si>
  <si>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</si>
  <si>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</si>
  <si>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</si>
  <si>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</si>
  <si>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</si>
  <si>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</si>
  <si>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</si>
  <si>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</si>
  <si>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</si>
  <si>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</si>
  <si>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</si>
  <si>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</si>
  <si>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</si>
  <si>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</si>
  <si>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</si>
  <si>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</si>
  <si>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</si>
  <si>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</si>
  <si>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</si>
  <si>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</si>
  <si>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</si>
  <si>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</si>
  <si>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</si>
  <si>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</si>
  <si>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</si>
  <si>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</si>
  <si>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</si>
  <si>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</si>
  <si>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</si>
  <si>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</si>
  <si>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</si>
  <si>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</si>
  <si>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</si>
  <si>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</si>
  <si>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</si>
  <si>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</si>
  <si>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</si>
  <si>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</si>
  <si>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</si>
  <si>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</si>
  <si>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</si>
  <si>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</si>
  <si>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</si>
  <si>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</si>
  <si>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</si>
  <si>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</si>
  <si>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</si>
  <si>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</si>
  <si>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</si>
  <si>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</si>
  <si>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</si>
  <si>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</si>
  <si>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</si>
  <si>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</si>
  <si>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</si>
  <si>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</si>
  <si>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</si>
  <si>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</si>
  <si>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</si>
  <si>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</si>
  <si>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</si>
  <si>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</si>
  <si>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</si>
  <si>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</si>
  <si>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</si>
  <si>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</si>
  <si>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</si>
  <si>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</si>
  <si>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</si>
  <si>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</si>
  <si>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</si>
  <si>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</si>
  <si>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</si>
  <si>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</si>
  <si>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</si>
  <si>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</si>
  <si>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</si>
  <si>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</si>
  <si>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</si>
  <si>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</si>
  <si>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</si>
  <si>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</si>
  <si>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</si>
  <si>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</si>
  <si>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</si>
  <si>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</si>
  <si>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</si>
  <si>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</si>
  <si>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</si>
  <si>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</si>
  <si>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</si>
  <si>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</si>
  <si>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</si>
  <si>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</si>
  <si>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</si>
  <si>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</si>
  <si>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</si>
  <si>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</si>
  <si>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</si>
  <si>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</si>
  <si>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</si>
  <si>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</si>
  <si>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</si>
  <si>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</si>
  <si>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</si>
  <si>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</si>
  <si>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</si>
  <si>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</si>
  <si>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</si>
  <si>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</si>
  <si>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</si>
  <si>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</si>
  <si>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</si>
  <si>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</si>
  <si>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</si>
  <si>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</si>
  <si>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</si>
  <si>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</si>
  <si>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</si>
  <si>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</si>
  <si>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</si>
  <si>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</si>
  <si>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</si>
  <si>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</si>
  <si>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</si>
  <si>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</si>
  <si>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</si>
  <si>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</si>
  <si>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</si>
  <si>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</si>
  <si>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</si>
  <si>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</si>
  <si>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</si>
  <si>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</si>
  <si>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</si>
  <si>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</si>
  <si>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</si>
  <si>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</si>
  <si>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</si>
  <si>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</si>
  <si>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</si>
  <si>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</si>
  <si>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</si>
  <si>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</si>
  <si>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</si>
  <si>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</si>
  <si>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</si>
  <si>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</si>
  <si>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</si>
  <si>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</si>
  <si>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</si>
  <si>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</si>
  <si>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</si>
  <si>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</si>
  <si>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</si>
  <si>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</si>
  <si>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</si>
  <si>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</si>
  <si>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</si>
  <si>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</si>
  <si>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</si>
  <si>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</si>
  <si>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</si>
  <si>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</si>
  <si>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</si>
  <si>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</si>
  <si>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</si>
  <si>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</si>
  <si>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</si>
  <si>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</si>
  <si>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</si>
  <si>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</si>
  <si>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</si>
  <si>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</si>
  <si>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</si>
  <si>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</si>
  <si>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</si>
  <si>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</si>
  <si>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</si>
  <si>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</si>
  <si>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</si>
  <si>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</si>
  <si>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</si>
  <si>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</si>
  <si>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</si>
  <si>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</si>
  <si>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</si>
  <si>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</si>
  <si>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</si>
  <si>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</si>
  <si>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</si>
  <si>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</si>
  <si>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</si>
  <si>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</si>
  <si>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</si>
  <si>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</si>
  <si>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</si>
  <si>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</si>
  <si>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</si>
  <si>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</si>
  <si>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</si>
  <si>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</si>
  <si>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</si>
  <si>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</si>
  <si>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</si>
  <si>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</si>
  <si>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</si>
  <si>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</si>
  <si>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</si>
  <si>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</si>
  <si>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</si>
  <si>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</si>
  <si>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</si>
  <si>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</si>
  <si>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</si>
  <si>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</si>
  <si>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</si>
  <si>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</si>
  <si>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</si>
  <si>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</si>
  <si>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</si>
  <si>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</si>
  <si>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</si>
  <si>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</si>
  <si>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</si>
  <si>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</si>
  <si>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</si>
  <si>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</si>
  <si>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</si>
  <si>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</si>
  <si>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</si>
  <si>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</si>
  <si>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</si>
  <si>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</si>
  <si>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</si>
  <si>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</si>
  <si>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</si>
  <si>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</si>
  <si>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</si>
  <si>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</si>
  <si>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</si>
  <si>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</si>
  <si>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</si>
  <si>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</si>
  <si>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</si>
  <si>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</si>
  <si>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</si>
  <si>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</si>
  <si>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</si>
  <si>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</si>
  <si>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</si>
  <si>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</si>
  <si>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</si>
  <si>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</si>
  <si>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</si>
  <si>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</si>
  <si>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</si>
  <si>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</si>
  <si>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</si>
  <si>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</si>
  <si>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</si>
  <si>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</si>
  <si>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</si>
  <si>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</si>
  <si>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</si>
  <si>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</si>
  <si>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</si>
  <si>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</si>
  <si>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</si>
  <si>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</si>
  <si>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</si>
  <si>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</si>
  <si>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</si>
  <si>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</si>
  <si>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</si>
  <si>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</si>
  <si>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</si>
  <si>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</si>
  <si>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</si>
  <si>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</si>
  <si>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</si>
  <si>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</si>
  <si>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</si>
  <si>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</si>
  <si>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</si>
  <si>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</si>
  <si>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</si>
  <si>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</si>
  <si>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</si>
  <si>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</si>
  <si>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</si>
  <si>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</si>
  <si>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</si>
  <si>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</si>
  <si>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</si>
  <si>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</si>
  <si>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</si>
  <si>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</si>
  <si>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</si>
  <si>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</si>
  <si>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</si>
  <si>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</si>
  <si>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</si>
  <si>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</si>
  <si>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</si>
  <si>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</si>
  <si>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</si>
  <si>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</si>
  <si>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</si>
  <si>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</si>
  <si>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</si>
  <si>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</si>
  <si>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</si>
  <si>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</si>
  <si>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</si>
  <si>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</si>
  <si>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</si>
  <si>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</si>
  <si>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</si>
  <si>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</si>
  <si>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</si>
  <si>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</si>
  <si>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</si>
  <si>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</si>
  <si>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</si>
  <si>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</si>
  <si>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</si>
  <si>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</si>
  <si>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</si>
  <si>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</si>
  <si>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</si>
  <si>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</si>
  <si>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</si>
  <si>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</si>
  <si>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</si>
  <si>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</si>
  <si>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</si>
  <si>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</si>
  <si>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</si>
  <si>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</si>
  <si>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</si>
  <si>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</si>
  <si>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</si>
  <si>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</si>
  <si>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</si>
  <si>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</si>
  <si>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</si>
  <si>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</si>
  <si>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</si>
  <si>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</si>
  <si>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</si>
  <si>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</si>
  <si>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</si>
  <si>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</si>
  <si>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</si>
  <si>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</si>
  <si>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</si>
  <si>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</si>
  <si>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</si>
  <si>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</si>
  <si>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</si>
  <si>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</si>
  <si>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</si>
  <si>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</si>
  <si>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</si>
  <si>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</si>
  <si>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</si>
  <si>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</si>
  <si>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</si>
  <si>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</si>
  <si>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</si>
  <si>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</si>
  <si>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</si>
  <si>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</si>
  <si>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</si>
  <si>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</si>
  <si>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</si>
  <si>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</si>
  <si>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</si>
  <si>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</si>
  <si>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</si>
  <si>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</si>
  <si>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</si>
  <si>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</si>
  <si>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</si>
  <si>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</si>
  <si>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</si>
  <si>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</si>
  <si>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</si>
  <si>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</si>
  <si>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</si>
  <si>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</si>
  <si>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</si>
  <si>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</si>
  <si>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</si>
  <si>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</si>
  <si>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</si>
  <si>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</si>
  <si>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</si>
  <si>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</si>
  <si>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</si>
  <si>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</si>
  <si>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</si>
  <si>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</si>
  <si>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</si>
  <si>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</si>
  <si>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</si>
  <si>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</si>
  <si>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</si>
  <si>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</si>
  <si>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</si>
  <si>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</si>
  <si>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</si>
  <si>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</si>
  <si>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</si>
  <si>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</si>
  <si>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</si>
  <si>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</si>
  <si>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</si>
  <si>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</si>
  <si>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</si>
  <si>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</si>
  <si>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</si>
  <si>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</si>
  <si>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</si>
  <si>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</si>
  <si>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</si>
  <si>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</si>
  <si>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</si>
  <si>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</si>
  <si>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</si>
  <si>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</si>
  <si>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</si>
  <si>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</si>
  <si>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</si>
  <si>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</si>
  <si>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</si>
  <si>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</si>
  <si>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</si>
  <si>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</si>
  <si>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</si>
  <si>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</si>
  <si>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</si>
  <si>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</si>
  <si>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</si>
  <si>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</si>
  <si>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</si>
  <si>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</si>
  <si>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</si>
  <si>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</si>
  <si>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</si>
  <si>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</si>
  <si>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</si>
  <si>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</si>
  <si>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</si>
  <si>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</si>
  <si>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</si>
  <si>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</si>
  <si>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</si>
  <si>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</si>
  <si>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</si>
  <si>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</si>
  <si>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</si>
  <si>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</si>
  <si>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</si>
  <si>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</si>
  <si>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</si>
  <si>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</si>
  <si>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</si>
  <si>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</si>
  <si>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</si>
  <si>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</si>
  <si>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</si>
  <si>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</si>
  <si>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</si>
  <si>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</si>
  <si>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</si>
  <si>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</si>
  <si>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</si>
  <si>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</si>
  <si>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</si>
  <si>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</si>
  <si>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</si>
  <si>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</si>
  <si>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</si>
  <si>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</si>
  <si>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</si>
  <si>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</si>
  <si>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</si>
  <si>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</si>
  <si>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</si>
  <si>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</si>
  <si>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</si>
  <si>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</si>
  <si>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</si>
  <si>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</si>
  <si>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</si>
  <si>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</si>
  <si>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</si>
  <si>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</si>
  <si>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</si>
  <si>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</si>
  <si>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</si>
  <si>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</si>
  <si>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</si>
  <si>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</si>
  <si>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</si>
  <si>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</si>
  <si>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</si>
  <si>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</si>
  <si>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</si>
  <si>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</si>
  <si>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</si>
  <si>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</si>
  <si>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</si>
  <si>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</si>
  <si>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</si>
  <si>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</si>
  <si>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</si>
  <si>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</si>
  <si>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</si>
  <si>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</si>
  <si>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</si>
  <si>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</si>
  <si>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</si>
  <si>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</si>
  <si>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</si>
  <si>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</si>
  <si>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</si>
  <si>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</si>
  <si>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</si>
  <si>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</si>
  <si>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</si>
  <si>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</si>
  <si>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</si>
  <si>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</si>
  <si>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</si>
  <si>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</si>
  <si>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</si>
  <si>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</si>
  <si>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</si>
  <si>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</si>
  <si>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</si>
  <si>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</si>
  <si>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</si>
  <si>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</si>
  <si>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</si>
  <si>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</si>
  <si>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</si>
  <si>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</si>
  <si>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</si>
  <si>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</si>
  <si>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</si>
  <si>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</si>
  <si>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</si>
  <si>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</si>
  <si>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</si>
  <si>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</si>
  <si>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</si>
  <si>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</si>
  <si>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</si>
  <si>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</si>
  <si>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</si>
  <si>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</si>
  <si>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</si>
  <si>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</si>
  <si>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</si>
  <si>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</si>
  <si>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</si>
  <si>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</si>
  <si>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</si>
  <si>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</si>
  <si>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</si>
  <si>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</si>
  <si>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</si>
  <si>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</si>
  <si>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</si>
  <si>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</si>
  <si>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</si>
  <si>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</si>
  <si>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</si>
  <si>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</si>
  <si>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</si>
  <si>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</si>
  <si>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</si>
  <si>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</si>
  <si>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</si>
  <si>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</si>
  <si>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</si>
  <si>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</si>
  <si>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</si>
  <si>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</si>
  <si>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</si>
  <si>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</si>
  <si>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</si>
  <si>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</si>
  <si>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</si>
  <si>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</si>
  <si>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</si>
  <si>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</si>
  <si>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</si>
  <si>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</si>
  <si>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</si>
  <si>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</si>
  <si>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</si>
  <si>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</si>
  <si>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</si>
  <si>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</si>
  <si>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</si>
  <si>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</si>
  <si>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</si>
  <si>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</si>
  <si>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</si>
  <si>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</si>
  <si>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</si>
  <si>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</si>
  <si>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</si>
  <si>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</si>
  <si>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</si>
  <si>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</si>
  <si>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</si>
  <si>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</si>
  <si>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</si>
  <si>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</si>
  <si>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</si>
  <si>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</si>
  <si>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</si>
  <si>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</si>
  <si>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</si>
  <si>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</si>
  <si>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</si>
  <si>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</si>
  <si>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</si>
  <si>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</si>
  <si>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</si>
  <si>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</si>
  <si>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</si>
  <si>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</si>
  <si>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</si>
  <si>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</si>
  <si>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</si>
  <si>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</si>
  <si>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</si>
  <si>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</si>
  <si>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</si>
  <si>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</si>
  <si>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</si>
  <si>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</si>
  <si>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</si>
  <si>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</si>
  <si>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</si>
  <si>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</si>
  <si>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</si>
  <si>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</si>
  <si>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</si>
  <si>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</si>
  <si>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</si>
  <si>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</si>
  <si>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</si>
  <si>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</si>
  <si>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</si>
  <si>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</si>
  <si>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</si>
  <si>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</si>
  <si>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</si>
  <si>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</si>
  <si>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</si>
  <si>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</si>
  <si>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</si>
  <si>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</si>
  <si>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</si>
  <si>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</si>
  <si>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</si>
  <si>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</si>
  <si>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</si>
  <si>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</si>
  <si>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</si>
  <si>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</si>
  <si>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</si>
  <si>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</si>
  <si>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</si>
  <si>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</si>
  <si>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</si>
  <si>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</si>
  <si>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</si>
  <si>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</si>
  <si>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</si>
  <si>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</si>
  <si>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</si>
  <si>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</si>
  <si>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</si>
  <si>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</si>
  <si>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</si>
  <si>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</si>
  <si>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</si>
  <si>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</si>
  <si>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</si>
  <si>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</si>
  <si>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</si>
  <si>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</si>
  <si>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</si>
  <si>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</si>
  <si>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</si>
  <si>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</si>
  <si>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</si>
  <si>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</si>
  <si>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</si>
  <si>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</si>
  <si>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</si>
  <si>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</si>
  <si>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</si>
  <si>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</si>
  <si>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</si>
  <si>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</si>
  <si>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</si>
  <si>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</si>
  <si>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</si>
  <si>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</si>
  <si>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</si>
  <si>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</si>
  <si>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</si>
  <si>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</si>
  <si>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</si>
  <si>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</si>
  <si>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</si>
  <si>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</si>
  <si>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</si>
  <si>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</si>
  <si>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</si>
  <si>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</si>
  <si>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</si>
  <si>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</si>
  <si>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</si>
  <si>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</si>
  <si>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</si>
  <si>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</si>
  <si>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</si>
  <si>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</si>
  <si>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</si>
  <si>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</si>
  <si>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</si>
  <si>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</si>
  <si>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</si>
  <si>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</si>
  <si>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</si>
  <si>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</si>
  <si>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</si>
  <si>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</si>
  <si>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</si>
  <si>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</si>
  <si>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</si>
  <si>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</si>
  <si>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</si>
  <si>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</si>
  <si>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</si>
  <si>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</si>
  <si>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</si>
  <si>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</si>
  <si>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</si>
  <si>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</si>
  <si>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</si>
  <si>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</si>
  <si>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</si>
  <si>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</si>
  <si>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</si>
  <si>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</si>
  <si>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</si>
  <si>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</si>
  <si>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</si>
  <si>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</si>
  <si>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</si>
  <si>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</si>
  <si>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</si>
  <si>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</si>
  <si>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</si>
  <si>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</si>
  <si>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</si>
  <si>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</si>
  <si>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</si>
  <si>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</si>
  <si>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</si>
  <si>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</si>
  <si>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</si>
  <si>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</si>
  <si>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</si>
  <si>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</si>
  <si>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</si>
  <si>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</si>
  <si>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</si>
  <si>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</si>
  <si>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</si>
  <si>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</si>
  <si>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</si>
  <si>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</si>
  <si>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</si>
  <si>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</si>
  <si>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</si>
  <si>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</si>
  <si>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</si>
  <si>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</si>
  <si>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</si>
  <si>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</si>
  <si>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</si>
  <si>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</si>
  <si>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</si>
  <si>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</si>
  <si>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</si>
  <si>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</si>
  <si>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</si>
  <si>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</si>
  <si>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</si>
  <si>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</si>
  <si>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</si>
  <si>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</si>
  <si>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</si>
  <si>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</si>
  <si>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</si>
  <si>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</si>
  <si>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</si>
  <si>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</si>
  <si>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</si>
  <si>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</si>
  <si>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</si>
  <si>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</si>
  <si>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</si>
  <si>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</si>
  <si>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</si>
  <si>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</si>
  <si>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</si>
  <si>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</si>
  <si>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</si>
  <si>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</si>
  <si>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</si>
  <si>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</si>
  <si>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</si>
  <si>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</si>
  <si>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</si>
  <si>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</si>
  <si>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</si>
  <si>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</si>
  <si>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</si>
  <si>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</si>
  <si>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</si>
  <si>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</si>
  <si>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</si>
  <si>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</si>
  <si>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</si>
  <si>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</si>
  <si>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</si>
  <si>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</si>
  <si>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</si>
  <si>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</si>
  <si>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</si>
  <si>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</si>
  <si>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</si>
  <si>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</si>
  <si>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</si>
  <si>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</si>
  <si>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</si>
  <si>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</si>
  <si>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</si>
  <si>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</si>
  <si>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</si>
  <si>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</si>
  <si>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</si>
  <si>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</si>
  <si>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</si>
  <si>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</si>
  <si>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</si>
  <si>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</si>
  <si>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</si>
  <si>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</si>
  <si>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</si>
  <si>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</si>
  <si>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</si>
  <si>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</si>
  <si>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</si>
  <si>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</si>
  <si>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</si>
  <si>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</si>
  <si>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</si>
  <si>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</si>
  <si>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</si>
  <si>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</si>
  <si>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</si>
  <si>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</si>
  <si>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</si>
  <si>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</si>
  <si>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</si>
  <si>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</si>
  <si>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</si>
  <si>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</si>
  <si>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</si>
  <si>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</si>
  <si>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</si>
  <si>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</si>
  <si>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</si>
  <si>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</si>
  <si>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</si>
  <si>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</si>
  <si>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</si>
  <si>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</si>
  <si>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</si>
  <si>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</si>
  <si>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</si>
  <si>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</si>
  <si>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</si>
  <si>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</si>
  <si>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</si>
  <si>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</si>
  <si>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</si>
  <si>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</si>
  <si>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</si>
  <si>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</si>
  <si>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</si>
  <si>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</si>
  <si>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</si>
  <si>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</si>
  <si>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</si>
  <si>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</si>
  <si>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</si>
  <si>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</si>
  <si>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</si>
  <si>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</si>
  <si>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</si>
  <si>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</si>
  <si>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</si>
  <si>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</si>
  <si>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</si>
  <si>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</si>
  <si>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</si>
  <si>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</si>
  <si>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</si>
  <si>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</si>
  <si>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</si>
  <si>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</si>
  <si>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</si>
  <si>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</si>
  <si>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</si>
  <si>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</si>
  <si>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</si>
  <si>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</si>
  <si>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</si>
  <si>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</si>
  <si>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</si>
  <si>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</si>
  <si>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</si>
  <si>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</si>
  <si>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</si>
  <si>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</si>
  <si>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</si>
  <si>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</si>
  <si>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</si>
  <si>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</si>
  <si>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</si>
  <si>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</si>
  <si>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</si>
  <si>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</si>
  <si>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</si>
  <si>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</si>
  <si>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</si>
  <si>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</si>
  <si>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</si>
  <si>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</si>
  <si>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</si>
  <si>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</si>
  <si>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</si>
  <si>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</si>
  <si>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</si>
  <si>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</si>
  <si>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</si>
  <si>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</si>
  <si>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</si>
  <si>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</si>
  <si>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</si>
  <si>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</si>
  <si>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</si>
  <si>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</si>
  <si>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</si>
  <si>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</si>
  <si>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</si>
  <si>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</si>
  <si>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</si>
  <si>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</si>
  <si>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</si>
  <si>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</si>
  <si>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</si>
  <si>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</si>
  <si>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</si>
  <si>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</si>
  <si>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</si>
  <si>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</si>
  <si>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</si>
  <si>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</si>
  <si>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</si>
  <si>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</si>
  <si>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</si>
  <si>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</si>
  <si>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</si>
  <si>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</si>
  <si>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</si>
  <si>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</si>
  <si>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</si>
  <si>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</si>
  <si>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</si>
  <si>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</si>
  <si>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</si>
  <si>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</si>
  <si>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</si>
  <si>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</si>
  <si>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</si>
  <si>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</si>
  <si>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</si>
  <si>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</si>
  <si>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</si>
  <si>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</si>
  <si>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</si>
  <si>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</si>
  <si>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</si>
  <si>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</si>
  <si>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</si>
  <si>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</si>
  <si>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</si>
  <si>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</si>
  <si>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</si>
  <si>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</si>
  <si>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</si>
  <si>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</si>
  <si>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</si>
  <si>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</si>
  <si>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</si>
  <si>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</si>
  <si>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</si>
  <si>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</si>
  <si>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</si>
  <si>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</si>
  <si>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</si>
  <si>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</si>
  <si>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</si>
  <si>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</si>
  <si>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</si>
  <si>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</si>
  <si>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</si>
  <si>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</si>
  <si>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</si>
  <si>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</si>
  <si>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</si>
  <si>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</si>
  <si>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</si>
  <si>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</si>
  <si>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</si>
  <si>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</si>
  <si>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</si>
  <si>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</si>
  <si>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</si>
  <si>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</si>
  <si>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</si>
  <si>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</si>
  <si>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</si>
  <si>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</si>
  <si>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</si>
  <si>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</si>
  <si>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</si>
  <si>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</si>
  <si>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</si>
  <si>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</si>
  <si>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</si>
  <si>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</si>
  <si>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</si>
  <si>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</si>
  <si>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</si>
  <si>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</si>
  <si>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</si>
  <si>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</si>
  <si>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</si>
  <si>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</si>
  <si>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</si>
  <si>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</si>
  <si>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</si>
  <si>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</si>
  <si>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</si>
  <si>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</si>
  <si>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</si>
  <si>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</si>
  <si>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</si>
  <si>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</si>
  <si>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</si>
  <si>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</si>
  <si>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</si>
  <si>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</si>
  <si>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</si>
  <si>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</si>
  <si>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</si>
  <si>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</si>
  <si>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</si>
  <si>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</si>
  <si>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</si>
  <si>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</si>
  <si>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</si>
  <si>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</si>
  <si>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</si>
  <si>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</si>
  <si>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</si>
  <si>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</si>
  <si>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</si>
  <si>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</si>
  <si>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</si>
  <si>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</si>
  <si>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</si>
  <si>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</si>
  <si>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</si>
  <si>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</si>
  <si>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</si>
  <si>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</si>
  <si>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</si>
  <si>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</si>
  <si>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</si>
  <si>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</si>
  <si>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</si>
  <si>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</si>
  <si>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</si>
  <si>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</si>
  <si>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</si>
  <si>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</si>
  <si>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</si>
  <si>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</si>
  <si>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</si>
  <si>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</si>
  <si>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</si>
  <si>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</si>
  <si>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</si>
  <si>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</si>
  <si>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</si>
  <si>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</si>
  <si>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</si>
  <si>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</si>
  <si>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</si>
  <si>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</si>
  <si>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</si>
  <si>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</si>
  <si>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</si>
  <si>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</si>
  <si>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</si>
  <si>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</si>
  <si>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</si>
  <si>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</si>
  <si>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</si>
  <si>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</si>
  <si>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</si>
  <si>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</si>
  <si>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</si>
  <si>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</si>
  <si>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</si>
  <si>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</si>
  <si>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</si>
  <si>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</si>
  <si>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</si>
  <si>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</si>
  <si>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</si>
  <si>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</si>
  <si>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</si>
  <si>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</si>
  <si>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</si>
  <si>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</si>
  <si>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</si>
  <si>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</si>
  <si>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</si>
  <si>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</si>
  <si>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</si>
  <si>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</si>
  <si>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</si>
  <si>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</si>
  <si>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</si>
  <si>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</si>
  <si>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</si>
  <si>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</si>
  <si>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</si>
  <si>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</si>
  <si>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</si>
  <si>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</si>
  <si>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</si>
  <si>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</si>
  <si>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</si>
  <si>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</si>
  <si>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</si>
  <si>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</si>
  <si>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</si>
  <si>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</si>
  <si>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</si>
  <si>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</si>
  <si>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</si>
  <si>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</si>
  <si>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</si>
  <si>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</si>
  <si>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</si>
  <si>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</si>
  <si>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</si>
  <si>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</si>
  <si>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</si>
  <si>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</si>
  <si>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</si>
  <si>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</si>
  <si>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</si>
  <si>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</si>
  <si>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</si>
  <si>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</si>
  <si>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</si>
  <si>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</si>
  <si>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</si>
  <si>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</si>
  <si>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</si>
  <si>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</si>
  <si>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</si>
  <si>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</si>
  <si>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</si>
  <si>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</si>
  <si>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</si>
  <si>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</si>
  <si>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</si>
  <si>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</si>
  <si>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</si>
  <si>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</si>
  <si>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</si>
  <si>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</si>
  <si>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</si>
  <si>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</si>
  <si>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</si>
  <si>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</si>
  <si>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</si>
  <si>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</si>
  <si>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</si>
  <si>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</si>
  <si>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</si>
  <si>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</si>
  <si>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</si>
  <si>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</si>
  <si>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</si>
  <si>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</si>
  <si>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</si>
  <si>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</si>
  <si>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</si>
  <si>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</si>
  <si>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</si>
  <si>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</si>
  <si>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</si>
  <si>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</si>
  <si>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</si>
  <si>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</si>
  <si>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</si>
  <si>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</si>
  <si>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</si>
  <si>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</si>
  <si>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</si>
  <si>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</si>
  <si>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</si>
  <si>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</si>
  <si>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</si>
  <si>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</si>
  <si>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</si>
  <si>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</si>
  <si>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</si>
  <si>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</si>
  <si>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</si>
  <si>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</si>
  <si>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</si>
  <si>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</si>
  <si>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</si>
  <si>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</si>
  <si>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</si>
  <si>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</si>
  <si>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</si>
  <si>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</si>
  <si>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</si>
  <si>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</si>
  <si>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</si>
  <si>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</si>
  <si>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</si>
  <si>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</si>
  <si>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</si>
  <si>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</si>
  <si>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</si>
  <si>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</si>
  <si>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</si>
  <si>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</si>
  <si>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</si>
  <si>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</si>
  <si>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</si>
  <si>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</si>
  <si>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</si>
  <si>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</si>
  <si>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</si>
  <si>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</si>
  <si>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</si>
  <si>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</si>
  <si>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</si>
  <si>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</si>
  <si>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</si>
  <si>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</si>
  <si>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</si>
  <si>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</si>
  <si>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</si>
  <si>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</si>
  <si>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</si>
  <si>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</si>
  <si>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</si>
  <si>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</si>
  <si>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</si>
  <si>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</si>
  <si>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</si>
  <si>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</si>
  <si>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</si>
  <si>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</si>
  <si>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</si>
  <si>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</si>
  <si>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</si>
  <si>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</si>
  <si>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</si>
  <si>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</si>
  <si>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</si>
  <si>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</si>
  <si>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</si>
  <si>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</si>
  <si>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</si>
  <si>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</si>
  <si>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</si>
  <si>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</si>
  <si>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</si>
  <si>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</si>
  <si>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</si>
  <si>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</si>
  <si>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</si>
  <si>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</si>
  <si>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</si>
  <si>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</si>
  <si>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</si>
  <si>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</si>
  <si>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</si>
  <si>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</si>
  <si>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</si>
  <si>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</si>
  <si>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</si>
  <si>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</si>
  <si>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</si>
  <si>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</si>
  <si>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</si>
  <si>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</si>
  <si>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</si>
  <si>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</si>
  <si>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</si>
  <si>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</si>
  <si>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</si>
  <si>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</si>
  <si>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</si>
  <si>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</si>
  <si>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</si>
  <si>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</si>
  <si>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</si>
  <si>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</si>
  <si>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</si>
  <si>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</si>
  <si>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</si>
  <si>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</si>
  <si>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</si>
  <si>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</si>
  <si>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</si>
  <si>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</si>
  <si>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</si>
  <si>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</si>
  <si>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</si>
  <si>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</si>
  <si>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</si>
  <si>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</si>
  <si>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</si>
  <si>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</si>
  <si>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</si>
  <si>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</si>
  <si>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</si>
  <si>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</si>
  <si>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</si>
  <si>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</si>
  <si>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</si>
  <si>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</si>
  <si>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</si>
  <si>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</si>
  <si>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</si>
  <si>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</si>
  <si>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</si>
  <si>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</si>
  <si>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</si>
  <si>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</si>
  <si>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</si>
  <si>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</si>
  <si>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</si>
  <si>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</si>
  <si>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</si>
  <si>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</si>
  <si>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</si>
  <si>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</si>
  <si>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</si>
  <si>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</si>
  <si>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</si>
  <si>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</si>
  <si>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</si>
  <si>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</si>
  <si>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</si>
  <si>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</si>
  <si>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</si>
  <si>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</si>
  <si>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</si>
  <si>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</si>
  <si>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</si>
  <si>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</si>
  <si>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</si>
  <si>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</si>
  <si>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</si>
  <si>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</si>
  <si>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</si>
  <si>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</si>
  <si>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</si>
  <si>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</si>
  <si>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</si>
  <si>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</si>
  <si>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</si>
  <si>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</si>
  <si>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</si>
  <si>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</si>
  <si>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</si>
  <si>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</si>
  <si>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</si>
  <si>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</si>
  <si>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</si>
  <si>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</si>
  <si>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</si>
  <si>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</si>
  <si>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</si>
  <si>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</si>
  <si>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</si>
  <si>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</si>
  <si>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</si>
  <si>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</si>
  <si>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</si>
  <si>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</si>
  <si>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</si>
  <si>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</si>
  <si>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</si>
  <si>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</si>
  <si>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</si>
  <si>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</si>
  <si>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</si>
  <si>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</si>
  <si>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</si>
  <si>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</si>
  <si>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</si>
  <si>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</si>
  <si>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</si>
  <si>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</si>
  <si>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</si>
  <si>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</si>
  <si>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</si>
  <si>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</si>
  <si>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</si>
  <si>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</si>
  <si>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</si>
  <si>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</si>
  <si>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</si>
  <si>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</si>
  <si>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</si>
  <si>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</si>
  <si>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</si>
  <si>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</si>
  <si>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</si>
  <si>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</si>
  <si>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</si>
  <si>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</si>
  <si>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</si>
  <si>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</si>
  <si>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</si>
  <si>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</si>
  <si>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</si>
  <si>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</si>
  <si>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</si>
  <si>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</si>
  <si>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</si>
  <si>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</si>
  <si>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</si>
  <si>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</si>
  <si>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</si>
  <si>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</si>
  <si>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</si>
  <si>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</si>
  <si>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</si>
  <si>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</si>
  <si>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</si>
  <si>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</si>
  <si>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</si>
  <si>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</si>
  <si>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</si>
  <si>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</si>
  <si>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</si>
  <si>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</si>
  <si>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</si>
  <si>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</si>
  <si>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</si>
  <si>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</si>
  <si>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</si>
  <si>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</si>
  <si>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</si>
  <si>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</si>
  <si>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</si>
  <si>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</si>
  <si>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</si>
  <si>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</si>
  <si>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</si>
  <si>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</si>
  <si>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</si>
  <si>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</si>
  <si>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</si>
  <si>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</si>
  <si>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</si>
  <si>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</si>
  <si>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</si>
  <si>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</si>
  <si>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</si>
  <si>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</si>
  <si>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</si>
  <si>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</si>
  <si>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</si>
  <si>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</si>
  <si>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</si>
  <si>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</si>
  <si>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</si>
  <si>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</si>
  <si>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</si>
  <si>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</si>
  <si>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</si>
  <si>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</si>
  <si>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</si>
  <si>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</si>
  <si>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</si>
  <si>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</si>
  <si>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</si>
  <si>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</si>
  <si>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</si>
  <si>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</si>
  <si>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</si>
  <si>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</si>
  <si>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</si>
  <si>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</si>
  <si>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</si>
  <si>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</si>
  <si>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</si>
  <si>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</si>
  <si>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</si>
  <si>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</si>
  <si>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</si>
  <si>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</si>
  <si>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</si>
  <si>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</si>
  <si>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</si>
  <si>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</si>
  <si>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</si>
  <si>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</si>
  <si>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</si>
  <si>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</si>
  <si>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</si>
  <si>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</si>
  <si>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</si>
  <si>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</si>
  <si>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</si>
  <si>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</si>
  <si>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</si>
  <si>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</si>
  <si>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</si>
  <si>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</si>
  <si>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</si>
  <si>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</si>
  <si>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</si>
  <si>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</si>
  <si>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</si>
  <si>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</si>
  <si>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</si>
  <si>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</si>
  <si>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</si>
  <si>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</si>
  <si>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</si>
  <si>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</si>
  <si>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</si>
  <si>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</si>
  <si>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</si>
  <si>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</si>
  <si>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</si>
  <si>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</si>
  <si>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</si>
  <si>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</si>
  <si>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</si>
  <si>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</si>
  <si>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</si>
  <si>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</si>
  <si>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</si>
  <si>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</si>
  <si>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</si>
  <si>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</si>
  <si>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</si>
  <si>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</si>
  <si>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</si>
  <si>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</si>
  <si>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</si>
  <si>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</si>
  <si>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</si>
  <si>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</si>
  <si>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</si>
  <si>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</si>
  <si>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</si>
  <si>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</si>
  <si>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</si>
  <si>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</si>
  <si>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</si>
  <si>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</si>
  <si>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</si>
  <si>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</si>
  <si>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</si>
  <si>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</si>
  <si>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</si>
  <si>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</si>
  <si>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</si>
  <si>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</si>
  <si>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</si>
  <si>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</si>
  <si>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</si>
  <si>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</si>
  <si>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</si>
  <si>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</si>
  <si>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</si>
  <si>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</si>
  <si>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</si>
  <si>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</si>
  <si>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</si>
  <si>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</si>
  <si>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</si>
  <si>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</si>
  <si>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</si>
  <si>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</si>
  <si>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</si>
  <si>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</si>
  <si>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</si>
  <si>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</si>
  <si>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</si>
  <si>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</si>
  <si>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</si>
  <si>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</si>
  <si>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</si>
  <si>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</si>
  <si>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</si>
  <si>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</si>
  <si>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</si>
  <si>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</si>
  <si>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</si>
  <si>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</si>
  <si>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</si>
  <si>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</si>
  <si>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</si>
  <si>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</si>
  <si>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</si>
  <si>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</si>
  <si>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</si>
  <si>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</si>
  <si>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</si>
  <si>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</si>
  <si>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</si>
  <si>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</si>
  <si>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</si>
  <si>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</si>
  <si>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</si>
  <si>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</si>
  <si>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</si>
  <si>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</si>
  <si>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</si>
  <si>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</si>
  <si>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</si>
  <si>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</si>
  <si>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</si>
  <si>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</si>
  <si>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</si>
  <si>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</si>
  <si>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</si>
  <si>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</si>
  <si>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</si>
  <si>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</si>
  <si>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</si>
  <si>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</si>
  <si>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</si>
  <si>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</si>
  <si>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</si>
  <si>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</si>
  <si>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</si>
  <si>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</si>
  <si>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</si>
  <si>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</si>
  <si>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</si>
  <si>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</si>
  <si>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</si>
  <si>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</si>
  <si>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</si>
  <si>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</si>
  <si>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</si>
  <si>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</si>
  <si>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</si>
  <si>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</si>
  <si>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</si>
  <si>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</si>
  <si>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</si>
  <si>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</si>
  <si>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</si>
  <si>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</si>
  <si>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</si>
  <si>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</si>
  <si>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</si>
  <si>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</si>
  <si>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</si>
  <si>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</si>
  <si>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</si>
  <si>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</si>
  <si>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</si>
  <si>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</si>
  <si>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</si>
  <si>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</si>
  <si>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</si>
  <si>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</si>
  <si>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</si>
  <si>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</si>
  <si>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</si>
  <si>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</si>
  <si>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</si>
  <si>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</si>
  <si>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</si>
  <si>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</si>
  <si>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</si>
  <si>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</si>
  <si>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</si>
  <si>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</si>
  <si>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</si>
  <si>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</si>
  <si>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</si>
  <si>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</si>
  <si>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</si>
  <si>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</si>
  <si>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</si>
  <si>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</si>
  <si>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</si>
  <si>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</si>
  <si>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</si>
  <si>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</si>
  <si>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</si>
  <si>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</si>
  <si>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</si>
  <si>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</si>
  <si>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</si>
  <si>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</si>
  <si>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</si>
  <si>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</si>
  <si>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</si>
  <si>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</si>
  <si>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</si>
  <si>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</si>
  <si>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</si>
  <si>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</si>
  <si>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</si>
  <si>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</si>
  <si>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</si>
  <si>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</si>
  <si>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</si>
  <si>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</si>
  <si>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</si>
  <si>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</si>
  <si>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</si>
  <si>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</si>
  <si>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</si>
  <si>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</si>
  <si>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</si>
  <si>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</si>
  <si>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</si>
  <si>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</si>
  <si>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</si>
  <si>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</si>
  <si>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</si>
  <si>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</si>
  <si>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</si>
  <si>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</si>
  <si>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</si>
  <si>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</si>
  <si>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</si>
  <si>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</si>
  <si>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</si>
  <si>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</si>
  <si>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</si>
  <si>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</si>
  <si>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</si>
  <si>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</si>
  <si>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</si>
  <si>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</si>
  <si>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</si>
  <si>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</si>
  <si>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</si>
  <si>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</si>
  <si>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</si>
  <si>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</si>
  <si>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</si>
  <si>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</si>
  <si>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</si>
  <si>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</si>
  <si>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</si>
  <si>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</si>
  <si>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</si>
  <si>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</si>
  <si>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</si>
  <si>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</si>
  <si>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</si>
  <si>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</si>
  <si>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</si>
  <si>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</si>
  <si>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</si>
  <si>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</si>
  <si>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</si>
  <si>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</si>
  <si>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</si>
  <si>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</si>
  <si>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</si>
  <si>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</si>
  <si>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</si>
  <si>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</si>
  <si>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</si>
  <si>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</si>
  <si>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</si>
  <si>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</si>
  <si>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</si>
  <si>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</si>
  <si>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</si>
  <si>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</si>
  <si>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</si>
  <si>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</si>
  <si>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</si>
  <si>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</si>
  <si>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</si>
  <si>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</si>
  <si>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</si>
  <si>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</si>
  <si>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</si>
  <si>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</si>
  <si>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</si>
  <si>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</si>
  <si>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</si>
  <si>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</si>
  <si>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</si>
  <si>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</si>
  <si>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</si>
  <si>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</si>
  <si>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</si>
  <si>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</si>
  <si>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</si>
  <si>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</si>
  <si>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</si>
  <si>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</si>
  <si>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</si>
  <si>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</si>
  <si>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</si>
  <si>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</si>
  <si>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</si>
  <si>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</si>
  <si>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</si>
  <si>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</si>
  <si>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</si>
  <si>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</si>
  <si>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</si>
  <si>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</si>
  <si>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</si>
  <si>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</si>
  <si>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</si>
  <si>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</si>
  <si>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</si>
  <si>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</si>
  <si>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</si>
  <si>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</si>
  <si>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</si>
  <si>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</si>
  <si>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</si>
  <si>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</si>
  <si>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</si>
  <si>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</si>
  <si>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</si>
  <si>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</si>
  <si>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</si>
  <si>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</si>
  <si>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</si>
  <si>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</si>
  <si>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</si>
  <si>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</si>
  <si>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</si>
  <si>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</si>
  <si>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</si>
  <si>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</si>
  <si>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</si>
  <si>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</si>
  <si>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</si>
  <si>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</si>
  <si>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</si>
  <si>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</si>
  <si>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</si>
  <si>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</si>
  <si>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</si>
  <si>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</si>
  <si>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</si>
  <si>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</si>
  <si>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</si>
  <si>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</si>
  <si>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</si>
  <si>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</si>
  <si>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</si>
  <si>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</si>
  <si>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</si>
  <si>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</si>
  <si>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</si>
  <si>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</si>
  <si>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</si>
  <si>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</si>
  <si>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</si>
  <si>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</si>
  <si>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</si>
  <si>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</si>
  <si>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</si>
  <si>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</si>
  <si>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</si>
  <si>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</si>
  <si>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</si>
  <si>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</si>
  <si>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</si>
  <si>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</si>
  <si>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</si>
  <si>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</si>
  <si>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</si>
  <si>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</si>
  <si>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</si>
  <si>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</si>
  <si>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</si>
  <si>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</si>
  <si>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</si>
  <si>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</si>
  <si>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</si>
  <si>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</si>
  <si>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</si>
  <si>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</si>
  <si>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</si>
  <si>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</si>
  <si>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</si>
  <si>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</si>
  <si>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</si>
  <si>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</si>
  <si>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</si>
  <si>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</si>
  <si>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</si>
  <si>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</si>
  <si>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</si>
  <si>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</si>
  <si>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</si>
  <si>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</si>
  <si>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</si>
  <si>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</si>
  <si>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</si>
  <si>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</si>
  <si>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</si>
  <si>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</si>
  <si>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</si>
  <si>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</si>
  <si>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</si>
  <si>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</si>
  <si>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</si>
  <si>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</si>
  <si>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</si>
  <si>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</si>
  <si>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</si>
  <si>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</si>
  <si>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</si>
  <si>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</si>
  <si>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</si>
  <si>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</si>
  <si>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</si>
  <si>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</si>
  <si>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</si>
  <si>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</si>
  <si>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</si>
  <si>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</si>
  <si>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</si>
  <si>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</si>
  <si>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</si>
  <si>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</si>
  <si>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</si>
  <si>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</si>
  <si>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</si>
  <si>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</si>
  <si>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</si>
  <si>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</si>
  <si>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</si>
  <si>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</si>
  <si>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</si>
  <si>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</si>
  <si>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</si>
  <si>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</si>
  <si>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</si>
  <si>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</si>
  <si>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</si>
  <si>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</si>
  <si>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</si>
  <si>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</si>
  <si>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</si>
  <si>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</si>
  <si>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</si>
  <si>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</si>
  <si>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</si>
  <si>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</si>
  <si>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</si>
  <si>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</si>
  <si>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</si>
  <si>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</si>
  <si>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</si>
  <si>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</si>
  <si>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</si>
  <si>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</si>
  <si>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</si>
  <si>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</si>
  <si>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</si>
  <si>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</si>
  <si>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</si>
  <si>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</si>
  <si>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</si>
  <si>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</si>
  <si>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</si>
  <si>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</si>
  <si>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</si>
  <si>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</si>
  <si>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</si>
  <si>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</si>
  <si>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</si>
  <si>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</si>
  <si>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</si>
  <si>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</si>
  <si>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</si>
  <si>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</si>
  <si>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</si>
  <si>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</si>
  <si>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</si>
  <si>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</si>
  <si>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</si>
  <si>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</si>
  <si>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</si>
  <si>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</si>
  <si>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</si>
  <si>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</si>
  <si>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</si>
  <si>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</si>
  <si>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</si>
  <si>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</si>
  <si>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</si>
  <si>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</si>
  <si>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</si>
  <si>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</si>
  <si>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</si>
  <si>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</si>
  <si>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</si>
  <si>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</si>
  <si>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</si>
  <si>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</si>
  <si>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</si>
  <si>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</si>
  <si>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</si>
  <si>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</si>
  <si>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</si>
  <si>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</si>
  <si>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</si>
  <si>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</si>
  <si>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</si>
  <si>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</si>
  <si>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</si>
  <si>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</si>
  <si>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</si>
  <si>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</si>
  <si>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</si>
  <si>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</si>
  <si>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</si>
  <si>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</si>
  <si>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</si>
  <si>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</si>
  <si>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</si>
  <si>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</si>
  <si>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</si>
  <si>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</si>
  <si>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</si>
  <si>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</si>
  <si>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</si>
  <si>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</si>
  <si>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</si>
  <si>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</si>
  <si>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</si>
  <si>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</si>
  <si>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</si>
  <si>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</si>
  <si>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</si>
  <si>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</si>
  <si>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</si>
  <si>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</si>
  <si>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</si>
  <si>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</si>
  <si>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</si>
  <si>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</si>
  <si>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</si>
  <si>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</si>
  <si>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</si>
  <si>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</si>
  <si>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</si>
  <si>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</si>
  <si>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</si>
  <si>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</si>
  <si>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</si>
  <si>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</si>
  <si>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</si>
  <si>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</si>
  <si>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</si>
  <si>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</si>
  <si>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</si>
  <si>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</si>
  <si>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</si>
  <si>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</si>
  <si>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</si>
  <si>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</si>
  <si>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</si>
  <si>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</si>
  <si>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</si>
  <si>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</si>
  <si>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</si>
  <si>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</si>
  <si>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</si>
  <si>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</si>
  <si>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</si>
  <si>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</si>
  <si>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</si>
  <si>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</si>
  <si>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</si>
  <si>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</si>
  <si>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</si>
  <si>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</si>
  <si>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</si>
  <si>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</si>
  <si>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</si>
  <si>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</si>
  <si>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</si>
  <si>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</si>
  <si>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</si>
  <si>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</si>
  <si>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</si>
  <si>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</si>
  <si>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</si>
  <si>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</si>
  <si>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</si>
  <si>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</si>
  <si>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</si>
  <si>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</si>
  <si>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</si>
  <si>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</si>
  <si>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</si>
  <si>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</si>
  <si>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</si>
  <si>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</si>
  <si>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</si>
  <si>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</si>
  <si>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</si>
  <si>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</si>
  <si>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</si>
  <si>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</si>
  <si>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</si>
  <si>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</si>
  <si>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</si>
  <si>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</si>
  <si>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</si>
  <si>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</si>
  <si>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</si>
  <si>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</si>
  <si>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</si>
  <si>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</si>
  <si>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</si>
  <si>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</si>
  <si>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</si>
  <si>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</si>
  <si>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</si>
  <si>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</si>
  <si>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</si>
  <si>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</si>
  <si>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</si>
  <si>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</si>
  <si>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</si>
  <si>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</si>
  <si>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</si>
  <si>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</si>
  <si>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</si>
  <si>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</si>
  <si>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</si>
  <si>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</si>
  <si>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</si>
  <si>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</si>
  <si>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</si>
  <si>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</si>
  <si>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</si>
  <si>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</si>
  <si>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</si>
  <si>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</si>
  <si>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</si>
  <si>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</si>
  <si>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</si>
  <si>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</si>
  <si>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</si>
  <si>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</si>
  <si>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</si>
  <si>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</si>
  <si>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</si>
  <si>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</si>
  <si>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</si>
  <si>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</si>
  <si>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</si>
  <si>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</si>
  <si>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</si>
  <si>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</si>
  <si>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</si>
  <si>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</si>
  <si>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</si>
  <si>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</si>
  <si>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</si>
  <si>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</si>
  <si>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</si>
  <si>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</si>
  <si>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</si>
  <si>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</si>
  <si>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</si>
  <si>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</si>
  <si>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</si>
  <si>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</si>
  <si>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</si>
  <si>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</si>
  <si>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</si>
  <si>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</si>
  <si>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</si>
  <si>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</si>
  <si>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</si>
  <si>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</si>
  <si>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</si>
  <si>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</si>
  <si>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</si>
  <si>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</si>
  <si>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</si>
  <si>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</si>
  <si>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</si>
  <si>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</si>
  <si>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</si>
  <si>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</si>
  <si>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</si>
  <si>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</si>
  <si>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</si>
  <si>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</si>
  <si>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</si>
  <si>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</si>
  <si>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</si>
  <si>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</si>
  <si>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</si>
  <si>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</si>
  <si>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</si>
  <si>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</si>
  <si>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</si>
  <si>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</si>
  <si>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</si>
  <si>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</si>
  <si>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</si>
  <si>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</si>
  <si>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</si>
  <si>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</si>
  <si>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</si>
  <si>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</si>
  <si>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</si>
  <si>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</si>
  <si>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</si>
  <si>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</si>
  <si>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</si>
  <si>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</si>
  <si>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</si>
  <si>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</si>
  <si>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</si>
  <si>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</si>
  <si>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</si>
  <si>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</si>
  <si>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</si>
  <si>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</si>
  <si>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</si>
  <si>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</si>
  <si>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</si>
  <si>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</si>
  <si>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</si>
  <si>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</si>
  <si>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</si>
  <si>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</si>
  <si>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</si>
  <si>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</si>
  <si>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</si>
  <si>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</si>
  <si>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</si>
  <si>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</si>
  <si>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</si>
  <si>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</si>
  <si>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</si>
  <si>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</si>
  <si>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</si>
  <si>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</si>
  <si>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</si>
  <si>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</si>
  <si>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</si>
  <si>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</si>
  <si>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</si>
  <si>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</si>
  <si>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</si>
  <si>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</si>
  <si>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</si>
  <si>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</si>
  <si>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</si>
  <si>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</si>
  <si>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</si>
  <si>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</si>
  <si>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</si>
  <si>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</si>
  <si>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</si>
  <si>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</si>
  <si>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</si>
  <si>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</si>
  <si>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</si>
  <si>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</si>
  <si>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</si>
  <si>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</si>
  <si>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</si>
  <si>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</si>
  <si>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</si>
  <si>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</si>
  <si>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</si>
  <si>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</si>
  <si>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</si>
  <si>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</si>
  <si>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</si>
  <si>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</si>
  <si>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</si>
  <si>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</si>
  <si>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</si>
  <si>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</si>
  <si>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</si>
  <si>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</si>
  <si>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</si>
  <si>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</si>
  <si>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</si>
  <si>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</si>
  <si>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</si>
  <si>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</si>
  <si>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</si>
  <si>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</si>
  <si>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</si>
  <si>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</si>
  <si>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</si>
  <si>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</si>
  <si>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</si>
  <si>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</si>
  <si>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</si>
  <si>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</si>
  <si>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</si>
  <si>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</si>
  <si>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</si>
  <si>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</si>
  <si>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</si>
  <si>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</si>
  <si>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</si>
  <si>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</si>
  <si>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</si>
  <si>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</si>
  <si>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</si>
  <si>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</si>
  <si>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</si>
  <si>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</si>
  <si>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</si>
  <si>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</si>
  <si>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</si>
  <si>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</si>
  <si>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</si>
  <si>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</si>
  <si>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</si>
  <si>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</si>
  <si>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</si>
  <si>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</si>
  <si>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</si>
  <si>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</si>
  <si>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</si>
  <si>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</si>
  <si>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</si>
  <si>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</si>
  <si>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</si>
  <si>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</si>
  <si>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</si>
  <si>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</si>
  <si>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</si>
  <si>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</si>
  <si>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</si>
  <si>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</si>
  <si>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</si>
  <si>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</si>
  <si>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</si>
  <si>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</si>
  <si>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</si>
  <si>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</si>
  <si>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</si>
  <si>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</si>
  <si>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</si>
  <si>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</si>
  <si>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</si>
  <si>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</si>
  <si>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</si>
  <si>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</si>
  <si>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</si>
  <si>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</si>
  <si>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</si>
  <si>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</si>
  <si>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</si>
  <si>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</si>
  <si>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</si>
  <si>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</si>
  <si>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</si>
  <si>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</si>
  <si>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</si>
  <si>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</si>
  <si>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</si>
  <si>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</si>
  <si>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</si>
  <si>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</si>
  <si>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</si>
  <si>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</si>
  <si>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</si>
  <si>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</si>
  <si>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</si>
  <si>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</si>
  <si>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</si>
  <si>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</si>
  <si>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</si>
  <si>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</si>
  <si>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</si>
  <si>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</si>
  <si>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</si>
  <si>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</si>
  <si>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</si>
  <si>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</si>
  <si>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</si>
  <si>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</si>
  <si>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</si>
  <si>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</si>
  <si>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</si>
  <si>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</si>
  <si>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</si>
  <si>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</si>
  <si>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</si>
  <si>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</si>
  <si>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</si>
  <si>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</si>
  <si>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</si>
  <si>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</si>
  <si>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</si>
  <si>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</si>
  <si>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</si>
  <si>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</si>
  <si>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</si>
  <si>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</si>
  <si>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</si>
  <si>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</si>
  <si>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</si>
  <si>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</si>
  <si>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</si>
  <si>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</si>
  <si>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</si>
  <si>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</si>
  <si>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</si>
  <si>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</si>
  <si>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</si>
  <si>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</si>
  <si>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</si>
  <si>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</si>
  <si>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</si>
  <si>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</si>
  <si>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</si>
  <si>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</si>
  <si>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</si>
  <si>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</si>
  <si>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</si>
  <si>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</si>
  <si>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</si>
  <si>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</si>
  <si>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</si>
  <si>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</si>
  <si>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</si>
  <si>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</si>
  <si>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</si>
  <si>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</si>
  <si>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</si>
  <si>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</si>
  <si>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</si>
  <si>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</si>
  <si>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</si>
  <si>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</si>
  <si>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</si>
  <si>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</si>
  <si>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</si>
  <si>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</si>
  <si>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</si>
  <si>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</si>
  <si>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</si>
  <si>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</si>
  <si>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</si>
  <si>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</si>
  <si>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</si>
  <si>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</si>
  <si>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</si>
  <si>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</si>
  <si>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</si>
  <si>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</si>
  <si>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</si>
  <si>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</si>
  <si>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</si>
  <si>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</si>
  <si>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</si>
  <si>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</si>
  <si>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</si>
  <si>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</si>
  <si>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</si>
  <si>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</si>
  <si>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</si>
  <si>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</si>
  <si>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</si>
  <si>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</si>
  <si>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</si>
  <si>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</si>
  <si>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</si>
  <si>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</si>
  <si>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</si>
  <si>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</si>
  <si>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</si>
  <si>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</si>
  <si>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</si>
  <si>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</si>
  <si>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</si>
  <si>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</si>
  <si>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</si>
  <si>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</si>
  <si>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</si>
  <si>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</si>
  <si>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</si>
  <si>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</si>
  <si>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</si>
  <si>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</si>
  <si>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</si>
  <si>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</si>
  <si>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</si>
  <si>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</si>
  <si>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</si>
  <si>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</si>
  <si>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</si>
  <si>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</si>
  <si>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</si>
  <si>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</si>
  <si>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</si>
  <si>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</si>
  <si>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</si>
  <si>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</si>
  <si>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</si>
  <si>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</si>
  <si>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</si>
  <si>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</si>
  <si>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</si>
  <si>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</si>
  <si>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</si>
  <si>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</si>
  <si>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</si>
  <si>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</si>
  <si>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</si>
  <si>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</si>
  <si>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</si>
  <si>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</si>
  <si>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</si>
  <si>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</si>
  <si>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</si>
  <si>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</si>
  <si>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</si>
  <si>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</si>
  <si>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</si>
  <si>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</si>
  <si>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</si>
  <si>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</si>
  <si>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</si>
  <si>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</si>
  <si>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</si>
  <si>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</si>
  <si>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</si>
  <si>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</si>
  <si>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</si>
  <si>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</si>
  <si>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</si>
  <si>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</si>
  <si>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</si>
  <si>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</si>
  <si>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</si>
  <si>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</si>
  <si>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</si>
  <si>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</si>
  <si>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</si>
  <si>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</si>
  <si>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</si>
  <si>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</si>
  <si>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</si>
  <si>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</si>
  <si>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</si>
  <si>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</si>
  <si>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</si>
  <si>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</si>
  <si>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</si>
  <si>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</si>
  <si>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</si>
  <si>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</si>
  <si>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</si>
  <si>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</si>
  <si>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</si>
  <si>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</si>
  <si>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</si>
  <si>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</si>
  <si>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</si>
  <si>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</si>
  <si>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</si>
  <si>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</si>
  <si>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</si>
  <si>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</si>
  <si>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</si>
  <si>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</si>
  <si>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</si>
  <si>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</si>
  <si>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</si>
  <si>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</si>
  <si>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</si>
  <si>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</si>
  <si>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</si>
  <si>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</si>
  <si>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</si>
  <si>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</si>
  <si>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</si>
  <si>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</si>
  <si>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</si>
  <si>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</si>
  <si>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</si>
  <si>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</si>
  <si>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</si>
  <si>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</si>
  <si>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</si>
  <si>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</si>
  <si>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</si>
  <si>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</si>
  <si>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`Goal`</t>
  </si>
  <si>
    <t xml:space="preserve"> `Number Successful`</t>
  </si>
  <si>
    <t xml:space="preserve"> `Number Failed`</t>
  </si>
  <si>
    <t xml:space="preserve"> `Number Canceled`</t>
  </si>
  <si>
    <t xml:space="preserve"> `Total Projects`</t>
  </si>
  <si>
    <t xml:space="preserve"> `Percentage Successful`</t>
  </si>
  <si>
    <t xml:space="preserve"> `Percentage Failed`</t>
  </si>
  <si>
    <t>`Percentage Canceled`</t>
  </si>
  <si>
    <t>Less Than 1000</t>
  </si>
  <si>
    <t xml:space="preserve">    * 1000 to 4999</t>
  </si>
  <si>
    <t xml:space="preserve">    * 5000 to 9999</t>
  </si>
  <si>
    <t xml:space="preserve">    * 10000 to 14999</t>
  </si>
  <si>
    <t xml:space="preserve">    * 15000 to 19999</t>
  </si>
  <si>
    <t xml:space="preserve">    * 20000 to 24999</t>
  </si>
  <si>
    <t xml:space="preserve">    * 25000 to 29999</t>
  </si>
  <si>
    <t xml:space="preserve">    * 30000 to 34999</t>
  </si>
  <si>
    <t xml:space="preserve">    * 35000 to 39999</t>
  </si>
  <si>
    <t xml:space="preserve">    * 40000 to 44999</t>
  </si>
  <si>
    <t xml:space="preserve">    * 45000 to 49999</t>
  </si>
  <si>
    <t xml:space="preserve">    * Greater than or equal to 50000</t>
  </si>
  <si>
    <t>Sum of  `Percentage Successful`</t>
  </si>
  <si>
    <t>Sum of  `Percentage Failed`</t>
  </si>
  <si>
    <t>Sum of `Percentage Canceled`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</si>
</sst>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[StarterBookTest.xlsx]Sheet2!PivotTable1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9-F24C-A696-E5BE369DCE0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C-374E-B3F0-7E5E50759A0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4C-374E-B3F0-7E5E50759A0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4C-374E-B3F0-7E5E50759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1966959"/>
        <c:axId val="808460511"/>
      </c:barChart>
      <c:catAx>
        <c:axId val="84196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460511"/>
        <c:crosses val="autoZero"/>
        <c:auto val="1"/>
        <c:lblAlgn val="ctr"/>
        <c:lblOffset val="100"/>
        <c:noMultiLvlLbl val="0"/>
      </c:catAx>
      <c:valAx>
        <c:axId val="80846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6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[StarterBookTest.xlsx]Sheet3!PivotTable2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FB-E643-B043-6AF172946DC5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19-674E-949F-394CDBB629C6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19-674E-949F-394CDBB629C6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19-674E-949F-394CDBB62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9837151"/>
        <c:axId val="859838831"/>
      </c:barChart>
      <c:catAx>
        <c:axId val="85983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838831"/>
        <c:crosses val="autoZero"/>
        <c:auto val="1"/>
        <c:lblAlgn val="ctr"/>
        <c:lblOffset val="100"/>
        <c:noMultiLvlLbl val="0"/>
      </c:catAx>
      <c:valAx>
        <c:axId val="85983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83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[StarterBookTest.xlsx]Sheet4!PivotTable3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0-884B-985B-35662DF1185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C0-884B-985B-35662DF1185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C0-884B-985B-35662DF1185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C0-884B-985B-35662DF11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2745023"/>
        <c:axId val="889333071"/>
      </c:lineChart>
      <c:catAx>
        <c:axId val="86274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333071"/>
        <c:crosses val="autoZero"/>
        <c:auto val="1"/>
        <c:lblAlgn val="ctr"/>
        <c:lblOffset val="100"/>
        <c:noMultiLvlLbl val="0"/>
      </c:catAx>
      <c:valAx>
        <c:axId val="88933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74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[StarterBookTest.xlsx]Sheet6!PivotTable4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Sum of  `Percentage Successful`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Sheet6!$A$2:$A$14</c:f>
              <c:strCache>
                <c:ptCount val="12"/>
                <c:pt idx="0">
                  <c:v>Less Than 1000</c:v>
                </c:pt>
                <c:pt idx="1">
                  <c:v>    * 1000 to 4999</c:v>
                </c:pt>
                <c:pt idx="2">
                  <c:v>    * 10000 to 14999</c:v>
                </c:pt>
                <c:pt idx="3">
                  <c:v>    * 15000 to 19999</c:v>
                </c:pt>
                <c:pt idx="4">
                  <c:v>    * 20000 to 24999</c:v>
                </c:pt>
                <c:pt idx="5">
                  <c:v>    * 25000 to 29999</c:v>
                </c:pt>
                <c:pt idx="6">
                  <c:v>    * 30000 to 34999</c:v>
                </c:pt>
                <c:pt idx="7">
                  <c:v>    * 35000 to 39999</c:v>
                </c:pt>
                <c:pt idx="8">
                  <c:v>    * 40000 to 44999</c:v>
                </c:pt>
                <c:pt idx="9">
                  <c:v>    * 45000 to 49999</c:v>
                </c:pt>
                <c:pt idx="10">
                  <c:v>    * 5000 to 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Sheet6!$B$2:$B$14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0.47794117647058826</c:v>
                </c:pt>
                <c:pt idx="3">
                  <c:v>0.51351351351351349</c:v>
                </c:pt>
                <c:pt idx="4">
                  <c:v>0.51428571428571423</c:v>
                </c:pt>
                <c:pt idx="5">
                  <c:v>0.19047619047619047</c:v>
                </c:pt>
                <c:pt idx="6">
                  <c:v>0.46153846153846156</c:v>
                </c:pt>
                <c:pt idx="7">
                  <c:v>0.2857142857142857</c:v>
                </c:pt>
                <c:pt idx="8">
                  <c:v>0.625</c:v>
                </c:pt>
                <c:pt idx="9">
                  <c:v>0.3</c:v>
                </c:pt>
                <c:pt idx="10">
                  <c:v>0.55155875299760193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C-B847-B2A5-F1A580577D2E}"/>
            </c:ext>
          </c:extLst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Sum of  `Percentage Failed`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Sheet6!$A$2:$A$14</c:f>
              <c:strCache>
                <c:ptCount val="12"/>
                <c:pt idx="0">
                  <c:v>Less Than 1000</c:v>
                </c:pt>
                <c:pt idx="1">
                  <c:v>    * 1000 to 4999</c:v>
                </c:pt>
                <c:pt idx="2">
                  <c:v>    * 10000 to 14999</c:v>
                </c:pt>
                <c:pt idx="3">
                  <c:v>    * 15000 to 19999</c:v>
                </c:pt>
                <c:pt idx="4">
                  <c:v>    * 20000 to 24999</c:v>
                </c:pt>
                <c:pt idx="5">
                  <c:v>    * 25000 to 29999</c:v>
                </c:pt>
                <c:pt idx="6">
                  <c:v>    * 30000 to 34999</c:v>
                </c:pt>
                <c:pt idx="7">
                  <c:v>    * 35000 to 39999</c:v>
                </c:pt>
                <c:pt idx="8">
                  <c:v>    * 40000 to 44999</c:v>
                </c:pt>
                <c:pt idx="9">
                  <c:v>    * 45000 to 49999</c:v>
                </c:pt>
                <c:pt idx="10">
                  <c:v>    * 5000 to 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Sheet6!$C$2:$C$14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0.43382352941176472</c:v>
                </c:pt>
                <c:pt idx="3">
                  <c:v>0.43243243243243246</c:v>
                </c:pt>
                <c:pt idx="4">
                  <c:v>0.45714285714285713</c:v>
                </c:pt>
                <c:pt idx="5">
                  <c:v>0.35714285714285715</c:v>
                </c:pt>
                <c:pt idx="6">
                  <c:v>0.46153846153846156</c:v>
                </c:pt>
                <c:pt idx="7">
                  <c:v>0.5714285714285714</c:v>
                </c:pt>
                <c:pt idx="8">
                  <c:v>0.375</c:v>
                </c:pt>
                <c:pt idx="9">
                  <c:v>0.5</c:v>
                </c:pt>
                <c:pt idx="10">
                  <c:v>0.38369304556354916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1C-B847-B2A5-F1A580577D2E}"/>
            </c:ext>
          </c:extLst>
        </c:ser>
        <c:ser>
          <c:idx val="2"/>
          <c:order val="2"/>
          <c:tx>
            <c:strRef>
              <c:f>Sheet6!$D$1</c:f>
              <c:strCache>
                <c:ptCount val="1"/>
                <c:pt idx="0">
                  <c:v>Sum of `Percentage Canceled`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Sheet6!$A$2:$A$14</c:f>
              <c:strCache>
                <c:ptCount val="12"/>
                <c:pt idx="0">
                  <c:v>Less Than 1000</c:v>
                </c:pt>
                <c:pt idx="1">
                  <c:v>    * 1000 to 4999</c:v>
                </c:pt>
                <c:pt idx="2">
                  <c:v>    * 10000 to 14999</c:v>
                </c:pt>
                <c:pt idx="3">
                  <c:v>    * 15000 to 19999</c:v>
                </c:pt>
                <c:pt idx="4">
                  <c:v>    * 20000 to 24999</c:v>
                </c:pt>
                <c:pt idx="5">
                  <c:v>    * 25000 to 29999</c:v>
                </c:pt>
                <c:pt idx="6">
                  <c:v>    * 30000 to 34999</c:v>
                </c:pt>
                <c:pt idx="7">
                  <c:v>    * 35000 to 39999</c:v>
                </c:pt>
                <c:pt idx="8">
                  <c:v>    * 40000 to 44999</c:v>
                </c:pt>
                <c:pt idx="9">
                  <c:v>    * 45000 to 49999</c:v>
                </c:pt>
                <c:pt idx="10">
                  <c:v>    * 5000 to 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Sheet6!$D$2:$D$14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8.8235294117647065E-2</c:v>
                </c:pt>
                <c:pt idx="3">
                  <c:v>5.4054054054054057E-2</c:v>
                </c:pt>
                <c:pt idx="4">
                  <c:v>2.8571428571428571E-2</c:v>
                </c:pt>
                <c:pt idx="5">
                  <c:v>0.45238095238095238</c:v>
                </c:pt>
                <c:pt idx="6">
                  <c:v>7.6923076923076927E-2</c:v>
                </c:pt>
                <c:pt idx="7">
                  <c:v>0.14285714285714285</c:v>
                </c:pt>
                <c:pt idx="8">
                  <c:v>0</c:v>
                </c:pt>
                <c:pt idx="9">
                  <c:v>0.2</c:v>
                </c:pt>
                <c:pt idx="10">
                  <c:v>6.4748201438848921E-2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1C-B847-B2A5-F1A580577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3820623"/>
        <c:axId val="893702127"/>
      </c:lineChart>
      <c:catAx>
        <c:axId val="89382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702127"/>
        <c:crosses val="autoZero"/>
        <c:auto val="1"/>
        <c:lblAlgn val="ctr"/>
        <c:lblOffset val="100"/>
        <c:noMultiLvlLbl val="0"/>
      </c:catAx>
      <c:valAx>
        <c:axId val="89370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82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13</xdr:row>
      <xdr:rowOff>95250</xdr:rowOff>
    </xdr:from>
    <xdr:to>
      <xdr:col>15</xdr:col>
      <xdr:colOff>292100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0F9EB-BC5A-C844-89CC-1BDB4CA1B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10</xdr:row>
      <xdr:rowOff>69850</xdr:rowOff>
    </xdr:from>
    <xdr:to>
      <xdr:col>19</xdr:col>
      <xdr:colOff>355600</xdr:colOff>
      <xdr:row>24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EF5EBA-BA6F-844E-B85F-74D3BABDF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1</xdr:row>
      <xdr:rowOff>171450</xdr:rowOff>
    </xdr:from>
    <xdr:to>
      <xdr:col>16</xdr:col>
      <xdr:colOff>723900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1B2757-4592-704A-AF9B-E850964CC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15</xdr:row>
      <xdr:rowOff>177800</xdr:rowOff>
    </xdr:from>
    <xdr:to>
      <xdr:col>14</xdr:col>
      <xdr:colOff>355600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E8448-5CD9-544D-8AFF-FACDC2DE1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Osterholt" refreshedDate="43380.691051388887" createdVersion="6" refreshedVersion="6" minRefreshableVersion="3" recordCount="4114" xr:uid="{2731AB40-74DD-9540-86BC-1AE29D71EC89}">
  <cacheSource type="worksheet">
    <worksheetSource ref="A1:R4115" sheet="Sheet1"/>
  </cacheSource>
  <cacheFields count="18">
    <cacheField name="percent funded" numFmtId="0">
      <sharedItems containsSemiMixedTypes="0" containsString="0" containsNumber="1" minValue="0" maxValue="2260300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Osterholt" refreshedDate="43380.701052314813" createdVersion="6" refreshedVersion="6" minRefreshableVersion="3" recordCount="4114" xr:uid="{E586B82E-38BC-2849-9ADC-D854333A7FEC}">
  <cacheSource type="worksheet">
    <worksheetSource ref="A1:T4115" sheet="Sheet1"/>
  </cacheSource>
  <cacheFields count="22">
    <cacheField name="percent funded" numFmtId="0">
      <sharedItems containsSemiMixedTypes="0" containsString="0" containsNumber="1" minValue="0" maxValue="2260300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Osterholt" refreshedDate="43382.862084259257" createdVersion="6" refreshedVersion="6" minRefreshableVersion="3" recordCount="12" xr:uid="{359F036C-144C-C94F-B6DC-D66A8A357F22}">
  <cacheSource type="worksheet">
    <worksheetSource ref="A1:H13" sheet="Sheet5"/>
  </cacheSource>
  <cacheFields count="8">
    <cacheField name="`Goal`" numFmtId="0">
      <sharedItems count="12">
        <s v="Less Than 1000"/>
        <s v="    * 1000 to 4999"/>
        <s v="    * 5000 to 9999"/>
        <s v="    * 10000 to 14999"/>
        <s v="    * 15000 to 19999"/>
        <s v="    * 20000 to 24999"/>
        <s v="    * 25000 to 29999"/>
        <s v="    * 30000 to 34999"/>
        <s v="    * 35000 to 39999"/>
        <s v="    * 40000 to 44999"/>
        <s v="    * 45000 to 49999"/>
        <s v="    * Greater than or equal to 50000"/>
      </sharedItems>
    </cacheField>
    <cacheField name=" `Number Successful`" numFmtId="0">
      <sharedItems containsSemiMixedTypes="0" containsString="0" containsNumber="1" containsInteger="1" minValue="3" maxValue="815"/>
    </cacheField>
    <cacheField name=" `Number Failed`" numFmtId="0">
      <sharedItems containsSemiMixedTypes="0" containsString="0" containsNumber="1" containsInteger="1" minValue="3" maxValue="357"/>
    </cacheField>
    <cacheField name=" `Number Canceled`" numFmtId="0">
      <sharedItems containsSemiMixedTypes="0" containsString="0" containsNumber="1" containsInteger="1" minValue="0" maxValue="100"/>
    </cacheField>
    <cacheField name=" `Total Projects`" numFmtId="0">
      <sharedItems containsSemiMixedTypes="0" containsString="0" containsNumber="1" containsInteger="1" minValue="8" maxValue="1224"/>
    </cacheField>
    <cacheField name=" `Percentage Successful`" numFmtId="9">
      <sharedItems containsSemiMixedTypes="0" containsString="0" containsNumber="1" minValue="0.19047619047619047" maxValue="0.71081677704194257"/>
    </cacheField>
    <cacheField name=" `Percentage Failed`" numFmtId="9">
      <sharedItems containsSemiMixedTypes="0" containsString="0" containsNumber="1" minValue="0.24944812362030905" maxValue="0.58108108108108103"/>
    </cacheField>
    <cacheField name="`Percentage Canceled`" numFmtId="9">
      <sharedItems containsSemiMixedTypes="0" containsString="0" containsNumber="1" minValue="0" maxValue="0.452380952380952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36.85882352941178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  <x v="0"/>
  </r>
  <r>
    <n v="142.60827250608273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  <x v="0"/>
  </r>
  <r>
    <n v="1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x v="0"/>
  </r>
  <r>
    <n v="103.89999999999999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  <x v="0"/>
  </r>
  <r>
    <n v="122.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  <x v="0"/>
  </r>
  <r>
    <n v="109.77744436109028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  <x v="0"/>
  </r>
  <r>
    <n v="106.4875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  <x v="0"/>
  </r>
  <r>
    <n v="101.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  <x v="0"/>
  </r>
  <r>
    <n v="100.04342857142856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  <x v="0"/>
  </r>
  <r>
    <n v="125.998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  <x v="0"/>
  </r>
  <r>
    <n v="100.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  <x v="0"/>
  </r>
  <r>
    <n v="120.5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  <x v="0"/>
  </r>
  <r>
    <n v="165.29333333333335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  <x v="0"/>
  </r>
  <r>
    <n v="159.97142857142856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  <x v="0"/>
  </r>
  <r>
    <n v="100.93333333333334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  <x v="0"/>
  </r>
  <r>
    <n v="106.60000000000001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  <x v="0"/>
  </r>
  <r>
    <n v="100.24166666666667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  <x v="0"/>
  </r>
  <r>
    <n v="100.66666666666666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  <x v="0"/>
  </r>
  <r>
    <n v="106.32110000000002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  <x v="0"/>
  </r>
  <r>
    <n v="145.29411764705881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  <x v="0"/>
  </r>
  <r>
    <n v="100.2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x v="0"/>
  </r>
  <r>
    <n v="109.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  <x v="0"/>
  </r>
  <r>
    <n v="117.14285714285715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x v="0"/>
  </r>
  <r>
    <n v="118.5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  <x v="0"/>
  </r>
  <r>
    <n v="108.80768571428572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  <x v="0"/>
  </r>
  <r>
    <n v="133.33333333333331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  <x v="0"/>
  </r>
  <r>
    <n v="155.2000000000000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  <x v="0"/>
  </r>
  <r>
    <n v="111.7250000000000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  <x v="0"/>
  </r>
  <r>
    <n v="100.35000000000001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  <x v="0"/>
  </r>
  <r>
    <n v="123.3333333333333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  <x v="0"/>
  </r>
  <r>
    <n v="101.29975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  <x v="0"/>
  </r>
  <r>
    <n v="100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x v="0"/>
  </r>
  <r>
    <n v="100.24604569420035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  <x v="0"/>
  </r>
  <r>
    <n v="102.095238095238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x v="0"/>
  </r>
  <r>
    <n v="130.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  <x v="0"/>
  </r>
  <r>
    <n v="166.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  <x v="0"/>
  </r>
  <r>
    <n v="142.15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  <x v="0"/>
  </r>
  <r>
    <n v="183.44090909090909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  <x v="0"/>
  </r>
  <r>
    <n v="110.04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  <x v="0"/>
  </r>
  <r>
    <n v="130.98000000000002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  <x v="0"/>
  </r>
  <r>
    <n v="101.350000000000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  <x v="0"/>
  </r>
  <r>
    <n v="100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  <x v="0"/>
  </r>
  <r>
    <n v="141.85714285714286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  <x v="0"/>
  </r>
  <r>
    <n v="308.65999999999997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  <x v="0"/>
  </r>
  <r>
    <n v="100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  <x v="0"/>
  </r>
  <r>
    <n v="120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  <x v="0"/>
  </r>
  <r>
    <n v="104.16666666666667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  <x v="0"/>
  </r>
  <r>
    <n v="107.61100000000002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  <x v="0"/>
  </r>
  <r>
    <n v="107.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  <x v="0"/>
  </r>
  <r>
    <n v="100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  <x v="0"/>
  </r>
  <r>
    <n v="100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  <x v="0"/>
  </r>
  <r>
    <n v="128.0181818181818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  <x v="0"/>
  </r>
  <r>
    <n v="116.21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  <x v="0"/>
  </r>
  <r>
    <n v="109.63333333333334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  <x v="0"/>
  </r>
  <r>
    <n v="1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  <x v="0"/>
  </r>
  <r>
    <n v="128.95348837209301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x v="0"/>
  </r>
  <r>
    <n v="107.26249999999999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  <x v="0"/>
  </r>
  <r>
    <n v="101.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  <x v="0"/>
  </r>
  <r>
    <n v="102.91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  <x v="0"/>
  </r>
  <r>
    <n v="100.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  <x v="0"/>
  </r>
  <r>
    <n v="103.29622222222221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  <x v="1"/>
  </r>
  <r>
    <n v="148.30000000000001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  <x v="1"/>
  </r>
  <r>
    <n v="154.73333333333335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  <x v="1"/>
  </r>
  <r>
    <n v="113.5184999999999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  <x v="1"/>
  </r>
  <r>
    <n v="173.33333333333334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  <x v="1"/>
  </r>
  <r>
    <n v="107.52857142857141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  <x v="1"/>
  </r>
  <r>
    <n v="118.6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  <x v="1"/>
  </r>
  <r>
    <n v="116.2500000000000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x v="1"/>
  </r>
  <r>
    <n v="127.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  <x v="1"/>
  </r>
  <r>
    <n v="110.9423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  <x v="1"/>
  </r>
  <r>
    <n v="127.2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  <x v="1"/>
  </r>
  <r>
    <n v="123.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  <x v="1"/>
  </r>
  <r>
    <n v="108.40909090909091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  <x v="1"/>
  </r>
  <r>
    <n v="100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x v="1"/>
  </r>
  <r>
    <n v="112.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  <x v="1"/>
  </r>
  <r>
    <n v="115.42857142857143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  <x v="1"/>
  </r>
  <r>
    <n v="153.33333333333331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  <x v="1"/>
  </r>
  <r>
    <n v="392.5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  <x v="1"/>
  </r>
  <r>
    <n v="27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  <x v="1"/>
  </r>
  <r>
    <n v="1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  <x v="1"/>
  </r>
  <r>
    <n v="107.2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  <x v="1"/>
  </r>
  <r>
    <n v="1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  <x v="1"/>
  </r>
  <r>
    <n v="100.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  <x v="1"/>
  </r>
  <r>
    <n v="102.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  <x v="1"/>
  </r>
  <r>
    <n v="100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  <x v="1"/>
  </r>
  <r>
    <n v="125.4999999999999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  <x v="1"/>
  </r>
  <r>
    <n v="106.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  <x v="1"/>
  </r>
  <r>
    <n v="104.60000000000001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x v="1"/>
  </r>
  <r>
    <n v="102.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x v="1"/>
  </r>
  <r>
    <n v="115.06666666666668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  <x v="1"/>
  </r>
  <r>
    <n v="100.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  <x v="1"/>
  </r>
  <r>
    <n v="120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  <x v="1"/>
  </r>
  <r>
    <n v="105.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  <x v="1"/>
  </r>
  <r>
    <n v="110.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  <x v="1"/>
  </r>
  <r>
    <n v="1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  <x v="1"/>
  </r>
  <r>
    <n v="131.42857142857142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  <x v="1"/>
  </r>
  <r>
    <n v="114.66666666666667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  <x v="1"/>
  </r>
  <r>
    <n v="106.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  <x v="1"/>
  </r>
  <r>
    <n v="106.25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  <x v="1"/>
  </r>
  <r>
    <n v="106.01933333333334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  <x v="1"/>
  </r>
  <r>
    <n v="100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  <x v="1"/>
  </r>
  <r>
    <n v="100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27.75000000000001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  <x v="1"/>
  </r>
  <r>
    <n v="105.15384615384616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  <x v="1"/>
  </r>
  <r>
    <n v="120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x v="1"/>
  </r>
  <r>
    <n v="107.40909090909092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  <x v="1"/>
  </r>
  <r>
    <n v="100.49999999999999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  <x v="1"/>
  </r>
  <r>
    <n v="102.46666666666667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  <x v="1"/>
  </r>
  <r>
    <n v="246.66666666666669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  <x v="1"/>
  </r>
  <r>
    <n v="219.50000000000003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  <x v="1"/>
  </r>
  <r>
    <n v="130.76923076923077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  <x v="1"/>
  </r>
  <r>
    <n v="154.57142857142858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  <x v="1"/>
  </r>
  <r>
    <n v="1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  <x v="1"/>
  </r>
  <r>
    <n v="1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  <x v="1"/>
  </r>
  <r>
    <n v="103.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  <x v="1"/>
  </r>
  <r>
    <n v="140.44444444444443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  <x v="1"/>
  </r>
  <r>
    <n v="113.65714285714286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  <x v="1"/>
  </r>
  <r>
    <n v="100.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  <x v="1"/>
  </r>
  <r>
    <n v="113.03160000000001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  <x v="1"/>
  </r>
  <r>
    <n v="104.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  <x v="1"/>
  </r>
  <r>
    <n v="1.4285714285711126E-2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x v="2"/>
  </r>
  <r>
    <n v="3.3333333333329662E-2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x v="2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  <x v="2"/>
  </r>
  <r>
    <n v="0.27454545454544954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  <x v="2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  <x v="2"/>
  </r>
  <r>
    <n v="14.000000000000002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  <x v="2"/>
  </r>
  <r>
    <n v="5.5479999999999974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  <x v="2"/>
  </r>
  <r>
    <n v="2.3750000000000049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x v="2"/>
  </r>
  <r>
    <n v="1.8669999999999964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  <x v="2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  <x v="2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  <x v="2"/>
  </r>
  <r>
    <n v="0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  <x v="2"/>
  </r>
  <r>
    <n v="9.5687500000000032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  <x v="2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  <x v="2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  <x v="2"/>
  </r>
  <r>
    <n v="13.4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x v="2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  <x v="2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  <x v="2"/>
  </r>
  <r>
    <n v="3.1413333333333293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  <x v="2"/>
  </r>
  <r>
    <n v="100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x v="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  <x v="2"/>
  </r>
  <r>
    <n v="10.775000000000002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  <x v="2"/>
  </r>
  <r>
    <n v="0.33333333333332993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x v="2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  <x v="2"/>
  </r>
  <r>
    <n v="27.6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  <x v="2"/>
  </r>
  <r>
    <n v="7.5111111111111128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  <x v="2"/>
  </r>
  <r>
    <n v="0.57500000000000329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  <x v="2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  <x v="2"/>
  </r>
  <r>
    <n v="8.0000000000002292E-2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x v="2"/>
  </r>
  <r>
    <n v="0.9199999999999986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  <x v="2"/>
  </r>
  <r>
    <n v="23.163076923076918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  <x v="2"/>
  </r>
  <r>
    <n v="5.6000000000000494E-2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x v="2"/>
  </r>
  <r>
    <n v="7.894736842106731E-3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x v="2"/>
  </r>
  <r>
    <n v="0.71799999999999642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x v="2"/>
  </r>
  <r>
    <n v="2.6666666666666616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  <x v="2"/>
  </r>
  <r>
    <n v="5.9999999999948983E-3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x v="2"/>
  </r>
  <r>
    <n v="5.100000000000005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x v="2"/>
  </r>
  <r>
    <n v="0.26711185308847529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  <x v="2"/>
  </r>
  <r>
    <n v="2.0000000000020002E-3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x v="2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  <x v="3"/>
  </r>
  <r>
    <n v="9.9999999999988987E-3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x v="3"/>
  </r>
  <r>
    <n v="15.53571428571428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x v="3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  <x v="3"/>
  </r>
  <r>
    <n v="0.53333333333333011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  <x v="3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  <x v="3"/>
  </r>
  <r>
    <n v="60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x v="3"/>
  </r>
  <r>
    <n v="9.9999999999988987E-3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x v="3"/>
  </r>
  <r>
    <n v="4.0625000000000018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  <x v="3"/>
  </r>
  <r>
    <n v="22.4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x v="3"/>
  </r>
  <r>
    <n v="3.2499999999999973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x v="3"/>
  </r>
  <r>
    <n v="2.0000000000020002E-3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x v="3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  <x v="3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  <x v="3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  <x v="3"/>
  </r>
  <r>
    <n v="6.4849999999999959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  <x v="3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  <x v="3"/>
  </r>
  <r>
    <n v="40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  <x v="3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  <x v="3"/>
  </r>
  <r>
    <n v="19.999999999999996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x v="3"/>
  </r>
  <r>
    <n v="33.416666666666664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  <x v="3"/>
  </r>
  <r>
    <n v="21.092608822670165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x v="3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  <x v="3"/>
  </r>
  <r>
    <n v="35.856000000000002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x v="3"/>
  </r>
  <r>
    <n v="3.400000000000003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x v="3"/>
  </r>
  <r>
    <n v="5.5000000000000053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x v="3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  <x v="3"/>
  </r>
  <r>
    <n v="16.000000000000004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x v="3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  <x v="3"/>
  </r>
  <r>
    <n v="6.8999999999996842E-2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x v="3"/>
  </r>
  <r>
    <n v="0.41666666666666519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x v="3"/>
  </r>
  <r>
    <n v="5.0000000000000044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  <x v="3"/>
  </r>
  <r>
    <n v="1.7000000000044757E-3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  <x v="3"/>
  </r>
  <r>
    <n v="0.11999999999999789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x v="3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  <x v="3"/>
  </r>
  <r>
    <n v="41.857142857142861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  <x v="3"/>
  </r>
  <r>
    <n v="10.48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x v="3"/>
  </r>
  <r>
    <n v="1.1159999999999948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  <x v="3"/>
  </r>
  <r>
    <n v="26.192500000000006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  <x v="3"/>
  </r>
  <r>
    <n v="58.461538461538453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  <x v="3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  <x v="3"/>
  </r>
  <r>
    <n v="29.84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x v="3"/>
  </r>
  <r>
    <n v="50.721666666666664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  <x v="3"/>
  </r>
  <r>
    <n v="16.249999999999996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  <x v="3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  <x v="3"/>
  </r>
  <r>
    <n v="15.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  <x v="3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  <x v="3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  <x v="3"/>
  </r>
  <r>
    <n v="25.249999999999993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  <x v="3"/>
  </r>
  <r>
    <n v="44.599999999999994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  <x v="3"/>
  </r>
  <r>
    <n v="1.5873015873013596E-2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x v="3"/>
  </r>
  <r>
    <n v="3.9999999999995595E-2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x v="3"/>
  </r>
  <r>
    <n v="7.9999999999968985E-3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x v="3"/>
  </r>
  <r>
    <n v="0.22727272727273151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x v="3"/>
  </r>
  <r>
    <n v="55.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  <x v="3"/>
  </r>
  <r>
    <n v="11.943000000000003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  <x v="3"/>
  </r>
  <r>
    <n v="2.0000000000000018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x v="3"/>
  </r>
  <r>
    <n v="17.630000000000003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  <x v="3"/>
  </r>
  <r>
    <n v="0.71999999999999842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x v="3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  <x v="3"/>
  </r>
  <r>
    <n v="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x v="3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  <x v="3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  <x v="3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  <x v="3"/>
  </r>
  <r>
    <n v="0.86206896551723755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x v="3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  <x v="3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  <x v="3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  <x v="3"/>
  </r>
  <r>
    <n v="0.40000000000000036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x v="3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  <x v="3"/>
  </r>
  <r>
    <n v="2.7499999999999969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  <x v="3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  <x v="3"/>
  </r>
  <r>
    <n v="40.1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x v="3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  <x v="3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  <x v="3"/>
  </r>
  <r>
    <n v="0.33333333333332993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x v="3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  <x v="3"/>
  </r>
  <r>
    <n v="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x v="3"/>
  </r>
  <r>
    <n v="107.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  <x v="4"/>
  </r>
  <r>
    <n v="112.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  <x v="4"/>
  </r>
  <r>
    <n v="113.46153846153845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  <x v="4"/>
  </r>
  <r>
    <n v="102.592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  <x v="4"/>
  </r>
  <r>
    <n v="113.75714285714284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  <x v="4"/>
  </r>
  <r>
    <n v="103.71999999999998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  <x v="4"/>
  </r>
  <r>
    <n v="305.46000000000004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  <x v="4"/>
  </r>
  <r>
    <n v="134.1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  <x v="4"/>
  </r>
  <r>
    <n v="101.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  <x v="4"/>
  </r>
  <r>
    <n v="112.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  <x v="4"/>
  </r>
  <r>
    <n v="105.58333333333334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  <x v="4"/>
  </r>
  <r>
    <n v="125.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  <x v="4"/>
  </r>
  <r>
    <n v="184.56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  <x v="4"/>
  </r>
  <r>
    <n v="100.73333333333335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  <x v="4"/>
  </r>
  <r>
    <n v="116.94725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  <x v="4"/>
  </r>
  <r>
    <n v="106.73325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  <x v="4"/>
  </r>
  <r>
    <n v="139.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  <x v="4"/>
  </r>
  <r>
    <n v="106.72648571428572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  <x v="4"/>
  </r>
  <r>
    <n v="191.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  <x v="4"/>
  </r>
  <r>
    <n v="131.93789333333334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  <x v="4"/>
  </r>
  <r>
    <n v="106.4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  <x v="4"/>
  </r>
  <r>
    <n v="107.4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  <x v="4"/>
  </r>
  <r>
    <n v="240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  <x v="4"/>
  </r>
  <r>
    <n v="118.08108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  <x v="4"/>
  </r>
  <r>
    <n v="118.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  <x v="4"/>
  </r>
  <r>
    <n v="111.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  <x v="4"/>
  </r>
  <r>
    <n v="145.5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  <x v="4"/>
  </r>
  <r>
    <n v="131.62883248730967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  <x v="4"/>
  </r>
  <r>
    <n v="111.4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  <x v="4"/>
  </r>
  <r>
    <n v="147.23376999999999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  <x v="4"/>
  </r>
  <r>
    <n v="152.60869565217391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  <x v="4"/>
  </r>
  <r>
    <n v="104.67999999999999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  <x v="4"/>
  </r>
  <r>
    <n v="177.43366666666668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  <x v="4"/>
  </r>
  <r>
    <n v="107.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  <x v="4"/>
  </r>
  <r>
    <n v="1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  <x v="4"/>
  </r>
  <r>
    <n v="108.395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  <x v="4"/>
  </r>
  <r>
    <n v="147.6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  <x v="4"/>
  </r>
  <r>
    <n v="110.38153846153847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  <x v="4"/>
  </r>
  <r>
    <n v="150.34814814814817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  <x v="4"/>
  </r>
  <r>
    <n v="157.31829411764707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  <x v="4"/>
  </r>
  <r>
    <n v="156.14400000000001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  <x v="4"/>
  </r>
  <r>
    <n v="120.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  <x v="4"/>
  </r>
  <r>
    <n v="101.18888888888888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  <x v="4"/>
  </r>
  <r>
    <n v="114.27249999999999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  <x v="4"/>
  </r>
  <r>
    <n v="104.6261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  <x v="4"/>
  </r>
  <r>
    <n v="228.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  <x v="4"/>
  </r>
  <r>
    <n v="109.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  <x v="4"/>
  </r>
  <r>
    <n v="176.29999999999998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  <x v="4"/>
  </r>
  <r>
    <n v="103.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  <x v="4"/>
  </r>
  <r>
    <n v="104.82000000000001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  <x v="4"/>
  </r>
  <r>
    <n v="106.68444444444445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  <x v="4"/>
  </r>
  <r>
    <n v="120.02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  <x v="4"/>
  </r>
  <r>
    <n v="101.50693333333334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  <x v="4"/>
  </r>
  <r>
    <n v="101.38461538461539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  <x v="4"/>
  </r>
  <r>
    <n v="100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133.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  <x v="4"/>
  </r>
  <r>
    <n v="118.72620000000001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  <x v="4"/>
  </r>
  <r>
    <n v="100.64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  <x v="4"/>
  </r>
  <r>
    <n v="108.93241269841269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  <x v="4"/>
  </r>
  <r>
    <n v="178.95250000000001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  <x v="4"/>
  </r>
  <r>
    <n v="101.72264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  <x v="4"/>
  </r>
  <r>
    <n v="118.7349999999999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  <x v="4"/>
  </r>
  <r>
    <n v="100.46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  <x v="4"/>
  </r>
  <r>
    <n v="137.4666666666666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  <x v="4"/>
  </r>
  <r>
    <n v="231.64705882352939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  <x v="4"/>
  </r>
  <r>
    <n v="130.33333333333331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  <x v="4"/>
  </r>
  <r>
    <n v="292.90000000000003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  <x v="4"/>
  </r>
  <r>
    <n v="111.31818181818183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  <x v="4"/>
  </r>
  <r>
    <n v="105.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  <x v="4"/>
  </r>
  <r>
    <n v="118.94444444444446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  <x v="4"/>
  </r>
  <r>
    <n v="104.129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  <x v="4"/>
  </r>
  <r>
    <n v="104.10165000000001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  <x v="4"/>
  </r>
  <r>
    <n v="111.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  <x v="4"/>
  </r>
  <r>
    <n v="104.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  <x v="4"/>
  </r>
  <r>
    <n v="385.15000000000003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  <x v="4"/>
  </r>
  <r>
    <n v="101.248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  <x v="4"/>
  </r>
  <r>
    <n v="113.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  <x v="4"/>
  </r>
  <r>
    <n v="100.8033333333333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  <x v="4"/>
  </r>
  <r>
    <n v="283.32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  <x v="4"/>
  </r>
  <r>
    <n v="112.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  <x v="4"/>
  </r>
  <r>
    <n v="106.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  <x v="4"/>
  </r>
  <r>
    <n v="102.66285714285715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  <x v="4"/>
  </r>
  <r>
    <n v="107.91200000000001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  <x v="4"/>
  </r>
  <r>
    <n v="123.07407407407408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  <x v="4"/>
  </r>
  <r>
    <n v="101.6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  <x v="4"/>
  </r>
  <r>
    <n v="104.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  <x v="4"/>
  </r>
  <r>
    <n v="112.92973333333333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  <x v="4"/>
  </r>
  <r>
    <n v="136.39999999999998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  <x v="4"/>
  </r>
  <r>
    <n v="103.61439999999999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  <x v="4"/>
  </r>
  <r>
    <n v="105.5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  <x v="4"/>
  </r>
  <r>
    <n v="101.8285714285714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  <x v="4"/>
  </r>
  <r>
    <n v="106.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  <x v="4"/>
  </r>
  <r>
    <n v="113.015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  <x v="4"/>
  </r>
  <r>
    <n v="125.22750000000001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  <x v="4"/>
  </r>
  <r>
    <n v="101.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  <x v="4"/>
  </r>
  <r>
    <n v="102.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  <x v="4"/>
  </r>
  <r>
    <n v="116.83911999999998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  <x v="4"/>
  </r>
  <r>
    <n v="101.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  <x v="4"/>
  </r>
  <r>
    <n v="110.13360000000002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  <x v="4"/>
  </r>
  <r>
    <n v="108.08333333333333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  <x v="4"/>
  </r>
  <r>
    <n v="125.0228571428571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  <x v="4"/>
  </r>
  <r>
    <n v="106.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  <x v="4"/>
  </r>
  <r>
    <n v="100.36639999999998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  <x v="4"/>
  </r>
  <r>
    <n v="102.02863333333335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  <x v="4"/>
  </r>
  <r>
    <n v="102.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  <x v="4"/>
  </r>
  <r>
    <n v="123.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  <x v="4"/>
  </r>
  <r>
    <n v="170.28880000000001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  <x v="4"/>
  </r>
  <r>
    <n v="111.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  <x v="4"/>
  </r>
  <r>
    <n v="1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  <x v="4"/>
  </r>
  <r>
    <n v="106.63570159857905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  <x v="4"/>
  </r>
  <r>
    <n v="114.75999999999999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  <x v="4"/>
  </r>
  <r>
    <n v="127.34117647058825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  <x v="4"/>
  </r>
  <r>
    <n v="116.5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  <x v="4"/>
  </r>
  <r>
    <n v="108.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  <x v="4"/>
  </r>
  <r>
    <n v="103.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  <x v="4"/>
  </r>
  <r>
    <n v="116.25714285714285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  <x v="4"/>
  </r>
  <r>
    <n v="102.69239999999999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  <x v="4"/>
  </r>
  <r>
    <n v="1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  <x v="4"/>
  </r>
  <r>
    <n v="103.08800000000001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  <x v="4"/>
  </r>
  <r>
    <n v="104.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  <x v="4"/>
  </r>
  <r>
    <n v="101.375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  <x v="4"/>
  </r>
  <r>
    <n v="111.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  <x v="4"/>
  </r>
  <r>
    <n v="124.15933781686496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  <x v="4"/>
  </r>
  <r>
    <n v="101.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  <x v="4"/>
  </r>
  <r>
    <n v="110.16142857142856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  <x v="4"/>
  </r>
  <r>
    <n v="103.9733333333333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  <x v="4"/>
  </r>
  <r>
    <n v="101.31578947368421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  <x v="4"/>
  </r>
  <r>
    <n v="103.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  <x v="4"/>
  </r>
  <r>
    <n v="104.11200000000001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  <x v="4"/>
  </r>
  <r>
    <n v="110.15569230769231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  <x v="4"/>
  </r>
  <r>
    <n v="122.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  <x v="4"/>
  </r>
  <r>
    <n v="114.16866666666667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  <x v="4"/>
  </r>
  <r>
    <n v="125.33333333333334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  <x v="4"/>
  </r>
  <r>
    <n v="106.6666666666666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  <x v="4"/>
  </r>
  <r>
    <n v="130.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  <x v="4"/>
  </r>
  <r>
    <n v="120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  <x v="4"/>
  </r>
  <r>
    <n v="105.9591836734694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  <x v="4"/>
  </r>
  <r>
    <n v="114.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  <x v="4"/>
  </r>
  <r>
    <n v="111.76666666666665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  <x v="4"/>
  </r>
  <r>
    <n v="116.0800000000000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  <x v="4"/>
  </r>
  <r>
    <n v="141.5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  <x v="4"/>
  </r>
  <r>
    <n v="104.72999999999999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  <x v="4"/>
  </r>
  <r>
    <n v="255.83333333333337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  <x v="4"/>
  </r>
  <r>
    <n v="206.70670670670671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  <x v="4"/>
  </r>
  <r>
    <n v="112.105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  <x v="4"/>
  </r>
  <r>
    <n v="105.98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  <x v="4"/>
  </r>
  <r>
    <n v="100.16666666666667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  <x v="4"/>
  </r>
  <r>
    <n v="213.98947368421057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  <x v="4"/>
  </r>
  <r>
    <n v="126.16000000000001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  <x v="4"/>
  </r>
  <r>
    <n v="181.53547058823528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  <x v="4"/>
  </r>
  <r>
    <n v="100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  <x v="4"/>
  </r>
  <r>
    <n v="100.6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  <x v="4"/>
  </r>
  <r>
    <n v="100.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  <x v="4"/>
  </r>
  <r>
    <n v="110.446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  <x v="4"/>
  </r>
  <r>
    <n v="111.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x v="4"/>
  </r>
  <r>
    <n v="108.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  <x v="4"/>
  </r>
  <r>
    <n v="106.6666666666666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  <x v="4"/>
  </r>
  <r>
    <n v="103.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  <x v="4"/>
  </r>
  <r>
    <n v="125.16000000000001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  <x v="4"/>
  </r>
  <r>
    <n v="106.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  <x v="4"/>
  </r>
  <r>
    <n v="112.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  <x v="4"/>
  </r>
  <r>
    <n v="103.812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  <x v="4"/>
  </r>
  <r>
    <n v="141.65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  <x v="4"/>
  </r>
  <r>
    <n v="105.25999999999999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  <x v="4"/>
  </r>
  <r>
    <n v="103.09142857142857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  <x v="4"/>
  </r>
  <r>
    <n v="107.6595744680851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x v="4"/>
  </r>
  <r>
    <n v="107.70464285714286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  <x v="4"/>
  </r>
  <r>
    <n v="101.550000000000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  <x v="4"/>
  </r>
  <r>
    <n v="101.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  <x v="4"/>
  </r>
  <r>
    <n v="136.79999999999998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x v="4"/>
  </r>
  <r>
    <n v="128.29999999999998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  <x v="4"/>
  </r>
  <r>
    <n v="101.05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  <x v="4"/>
  </r>
  <r>
    <n v="126.84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  <x v="4"/>
  </r>
  <r>
    <n v="105.0859375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  <x v="4"/>
  </r>
  <r>
    <n v="102.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  <x v="4"/>
  </r>
  <r>
    <n v="102.14714285714285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  <x v="4"/>
  </r>
  <r>
    <n v="120.21700000000001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  <x v="4"/>
  </r>
  <r>
    <n v="100.24761904761905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  <x v="4"/>
  </r>
  <r>
    <n v="100.6339285714285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x v="4"/>
  </r>
  <r>
    <n v="100.4375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  <x v="4"/>
  </r>
  <r>
    <n v="0.43939393939393945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  <x v="5"/>
  </r>
  <r>
    <n v="2.0066666666666677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  <x v="5"/>
  </r>
  <r>
    <n v="1.0750000000000037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  <x v="5"/>
  </r>
  <r>
    <n v="0.76500000000000457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  <x v="5"/>
  </r>
  <r>
    <n v="6.7966666666666731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x v="5"/>
  </r>
  <r>
    <n v="1.2000000000000899E-2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x v="5"/>
  </r>
  <r>
    <n v="1.3299999999999979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  <x v="5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  <x v="5"/>
  </r>
  <r>
    <n v="5.6333333333333346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x v="5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  <x v="5"/>
  </r>
  <r>
    <n v="2.4000000000000021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x v="5"/>
  </r>
  <r>
    <n v="13.83333333333333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  <x v="5"/>
  </r>
  <r>
    <n v="9.4999999999999964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x v="5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  <x v="5"/>
  </r>
  <r>
    <n v="5.0000000000000044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x v="5"/>
  </r>
  <r>
    <n v="2.7272727272764641E-3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x v="5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  <x v="5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  <x v="5"/>
  </r>
  <r>
    <n v="9.379999999999999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  <x v="5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  <x v="5"/>
  </r>
  <r>
    <n v="0.10000000000000009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x v="5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  <x v="5"/>
  </r>
  <r>
    <n v="39.358823529411765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  <x v="5"/>
  </r>
  <r>
    <n v="0.10000000000000009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x v="5"/>
  </r>
  <r>
    <n v="5.0000000000000044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x v="5"/>
  </r>
  <r>
    <n v="3.3333333333329662E-3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x v="5"/>
  </r>
  <r>
    <n v="7.2952380952380995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  <x v="5"/>
  </r>
  <r>
    <n v="1.6666666666664831E-2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x v="5"/>
  </r>
  <r>
    <n v="3.2804000000000055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  <x v="5"/>
  </r>
  <r>
    <n v="2.2499999999999964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x v="5"/>
  </r>
  <r>
    <n v="0.79200000000000381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  <x v="5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  <x v="5"/>
  </r>
  <r>
    <n v="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x v="5"/>
  </r>
  <r>
    <n v="2.7404479578396757E-2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x v="5"/>
  </r>
  <r>
    <n v="0.81999999999999851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x v="5"/>
  </r>
  <r>
    <n v="6.9230769230765876E-2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x v="5"/>
  </r>
  <r>
    <n v="0.68631863186318087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  <x v="5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  <x v="5"/>
  </r>
  <r>
    <n v="8.2099999999999955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  <x v="5"/>
  </r>
  <r>
    <n v="6.4102564102563875E-2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x v="5"/>
  </r>
  <r>
    <n v="0.29411764705882248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x v="5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  <x v="5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  <x v="5"/>
  </r>
  <r>
    <n v="2.2727272727272707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  <x v="5"/>
  </r>
  <r>
    <n v="9.9009900990099098E-2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x v="5"/>
  </r>
  <r>
    <n v="26.953125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x v="5"/>
  </r>
  <r>
    <n v="0.76000000000000512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x v="5"/>
  </r>
  <r>
    <n v="21.574999999999999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  <x v="5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  <x v="5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  <x v="5"/>
  </r>
  <r>
    <n v="1.0199999999999987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x v="5"/>
  </r>
  <r>
    <n v="11.892727272727278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  <x v="5"/>
  </r>
  <r>
    <n v="17.625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x v="5"/>
  </r>
  <r>
    <n v="2.8699999999999948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x v="5"/>
  </r>
  <r>
    <n v="3.0303030303024947E-2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x v="5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  <x v="5"/>
  </r>
  <r>
    <n v="2.2302681818181846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  <x v="5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  <x v="5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  <x v="5"/>
  </r>
  <r>
    <n v="32.56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x v="5"/>
  </r>
  <r>
    <n v="19.410000000000004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  <x v="5"/>
  </r>
  <r>
    <n v="6.100000000000005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  <x v="5"/>
  </r>
  <r>
    <n v="0.10000000000000009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x v="5"/>
  </r>
  <r>
    <n v="50.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  <x v="5"/>
  </r>
  <r>
    <n v="0.18624999999999892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  <x v="5"/>
  </r>
  <r>
    <n v="21.906971229845084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  <x v="5"/>
  </r>
  <r>
    <n v="9.0909090909141455E-3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x v="5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  <x v="5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  <x v="5"/>
  </r>
  <r>
    <n v="0.28667813379201768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  <x v="5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  <x v="5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  <x v="5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  <x v="5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  <x v="5"/>
  </r>
  <r>
    <n v="0.15500000000000513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  <x v="5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  <x v="5"/>
  </r>
  <r>
    <n v="1.6666666666664831E-3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x v="5"/>
  </r>
  <r>
    <n v="0.66964285714286031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x v="5"/>
  </r>
  <r>
    <n v="4.5985132395404582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  <x v="5"/>
  </r>
  <r>
    <n v="9.5500000000000025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  <x v="5"/>
  </r>
  <r>
    <n v="3.3076923076923115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x v="5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  <x v="5"/>
  </r>
  <r>
    <n v="1.1499999999999955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x v="5"/>
  </r>
  <r>
    <n v="1.7538461538461503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  <x v="5"/>
  </r>
  <r>
    <n v="1.3673469387755155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x v="5"/>
  </r>
  <r>
    <n v="0.43333333333333002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  <x v="5"/>
  </r>
  <r>
    <n v="0.12499999999999734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x v="5"/>
  </r>
  <r>
    <n v="3.2000000000000028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x v="5"/>
  </r>
  <r>
    <n v="0.80000000000000071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  <x v="5"/>
  </r>
  <r>
    <n v="0.20000000000000018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x v="5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  <x v="5"/>
  </r>
  <r>
    <n v="3.0000000000000027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x v="5"/>
  </r>
  <r>
    <n v="0.13750000000000151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x v="5"/>
  </r>
  <r>
    <n v="13.924000000000003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  <x v="5"/>
  </r>
  <r>
    <n v="3.3333333333333326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  <x v="5"/>
  </r>
  <r>
    <n v="25.41340206185567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  <x v="5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  <x v="5"/>
  </r>
  <r>
    <n v="1.3666666666666716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  <x v="5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  <x v="5"/>
  </r>
  <r>
    <n v="22.881426547787687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  <x v="5"/>
  </r>
  <r>
    <n v="102.1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  <x v="6"/>
  </r>
  <r>
    <n v="104.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  <x v="6"/>
  </r>
  <r>
    <n v="114.66666666666667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  <x v="6"/>
  </r>
  <r>
    <n v="120.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  <x v="6"/>
  </r>
  <r>
    <n v="108.672857142857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  <x v="6"/>
  </r>
  <r>
    <n v="100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x v="6"/>
  </r>
  <r>
    <n v="114.00000000000001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  <x v="6"/>
  </r>
  <r>
    <n v="100.85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  <x v="6"/>
  </r>
  <r>
    <n v="115.65217391304347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  <x v="6"/>
  </r>
  <r>
    <n v="130.41666666666666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  <x v="6"/>
  </r>
  <r>
    <n v="107.78267254038178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  <x v="6"/>
  </r>
  <r>
    <n v="100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  <x v="6"/>
  </r>
  <r>
    <n v="123.25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  <x v="6"/>
  </r>
  <r>
    <n v="100.2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  <x v="6"/>
  </r>
  <r>
    <n v="104.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  <x v="6"/>
  </r>
  <r>
    <n v="102.49999999999999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  <x v="6"/>
  </r>
  <r>
    <n v="118.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  <x v="6"/>
  </r>
  <r>
    <n v="120.5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  <x v="6"/>
  </r>
  <r>
    <n v="302.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  <x v="6"/>
  </r>
  <r>
    <n v="100.64400000000001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  <x v="6"/>
  </r>
  <r>
    <n v="6.6666666666659324E-3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x v="7"/>
  </r>
  <r>
    <n v="0.55555555555555358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x v="7"/>
  </r>
  <r>
    <n v="4.0000000000040004E-4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x v="7"/>
  </r>
  <r>
    <n v="0.31818181818181746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x v="7"/>
  </r>
  <r>
    <n v="1.2000000000000011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x v="7"/>
  </r>
  <r>
    <n v="27.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  <x v="7"/>
  </r>
  <r>
    <n v="8.6666666666668224E-2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x v="7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  <x v="7"/>
  </r>
  <r>
    <n v="9.000000000000119E-2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x v="7"/>
  </r>
  <r>
    <n v="2.7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x v="7"/>
  </r>
  <r>
    <n v="0.70000000000000062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x v="7"/>
  </r>
  <r>
    <n v="5.0413333333333306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  <x v="7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  <x v="7"/>
  </r>
  <r>
    <n v="0.49200000000000355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x v="7"/>
  </r>
  <r>
    <n v="36.589147286821714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  <x v="7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  <x v="7"/>
  </r>
  <r>
    <n v="2.5000000000000022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x v="7"/>
  </r>
  <r>
    <n v="0.9106666666666707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x v="7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  <x v="7"/>
  </r>
  <r>
    <n v="2.083333333333659E-2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x v="7"/>
  </r>
  <r>
    <n v="1.2000000000000899E-2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x v="7"/>
  </r>
  <r>
    <n v="0.36666666666667069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x v="7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  <x v="7"/>
  </r>
  <r>
    <n v="9.0666666666661122E-2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x v="7"/>
  </r>
  <r>
    <n v="5.5555555555586444E-3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x v="7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  <x v="7"/>
  </r>
  <r>
    <n v="1.9999999999997797E-2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x v="7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  <x v="7"/>
  </r>
  <r>
    <n v="1.0000000000000009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x v="7"/>
  </r>
  <r>
    <n v="0.80000000000000071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x v="7"/>
  </r>
  <r>
    <n v="0.16705882352940904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x v="7"/>
  </r>
  <r>
    <n v="0.42400000000000215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x v="7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  <x v="7"/>
  </r>
  <r>
    <n v="0.38925389253892106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  <x v="7"/>
  </r>
  <r>
    <n v="0.71556350626118537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x v="7"/>
  </r>
  <r>
    <n v="0.4316666666666635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x v="7"/>
  </r>
  <r>
    <n v="1.2499999999970868E-3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x v="7"/>
  </r>
  <r>
    <n v="0.20000000000000018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x v="7"/>
  </r>
  <r>
    <n v="1.1200000000000099E-2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x v="7"/>
  </r>
  <r>
    <n v="1.4583333333333282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x v="7"/>
  </r>
  <r>
    <n v="3.3333333333329662E-2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x v="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  <x v="7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  <x v="7"/>
  </r>
  <r>
    <n v="1.1111111111106187E-2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x v="7"/>
  </r>
  <r>
    <n v="1.0000000000000009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x v="7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x v="2"/>
    <x v="7"/>
  </r>
  <r>
    <n v="0.56000000000000494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x v="7"/>
  </r>
  <r>
    <n v="9.0833333333333321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  <x v="7"/>
  </r>
  <r>
    <n v="3.3444444444444499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x v="7"/>
  </r>
  <r>
    <n v="1.3333333333331865E-2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x v="7"/>
  </r>
  <r>
    <n v="4.4599999999999973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  <x v="7"/>
  </r>
  <r>
    <n v="6.0999999999999943E-2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x v="7"/>
  </r>
  <r>
    <n v="3.3333333333333326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x v="7"/>
  </r>
  <r>
    <n v="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  <x v="7"/>
  </r>
  <r>
    <n v="0.10400000000000409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x v="7"/>
  </r>
  <r>
    <n v="0.42600000000000415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x v="7"/>
  </r>
  <r>
    <n v="2.9999999999996696E-2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x v="7"/>
  </r>
  <r>
    <n v="0.2666666666666706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x v="7"/>
  </r>
  <r>
    <n v="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  <x v="7"/>
  </r>
  <r>
    <n v="6.1999999999995392E-2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x v="7"/>
  </r>
  <r>
    <n v="2.0000000000000018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x v="7"/>
  </r>
  <r>
    <n v="1.400000000000001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  <x v="7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  <x v="7"/>
  </r>
  <r>
    <n v="3.933466666666674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  <x v="7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  <x v="7"/>
  </r>
  <r>
    <n v="2.62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  <x v="7"/>
  </r>
  <r>
    <n v="0.20000000000000018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x v="7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  <x v="7"/>
  </r>
  <r>
    <n v="0.97399999999999709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x v="7"/>
  </r>
  <r>
    <n v="0.64102564102563875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x v="7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  <x v="7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  <x v="7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  <x v="7"/>
  </r>
  <r>
    <n v="21.363333333333333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  <x v="7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  <x v="7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  <x v="7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  <x v="7"/>
  </r>
  <r>
    <n v="3.0000000000000027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x v="7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  <x v="7"/>
  </r>
  <r>
    <n v="4.0000000001150227E-5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x v="7"/>
  </r>
  <r>
    <n v="1.0000000000000009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x v="7"/>
  </r>
  <r>
    <n v="1.0440000000000005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x v="7"/>
  </r>
  <r>
    <n v="5.6833333333333291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  <x v="7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  <x v="7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  <x v="7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  <x v="7"/>
  </r>
  <r>
    <n v="17.379999999999995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  <x v="7"/>
  </r>
  <r>
    <n v="1.9999999999997797E-2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x v="7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  <x v="7"/>
  </r>
  <r>
    <n v="0.1750000000000029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  <x v="7"/>
  </r>
  <r>
    <n v="8.3340278356525133E-2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x v="7"/>
  </r>
  <r>
    <n v="1.3800000000000034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  <x v="7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  <x v="7"/>
  </r>
  <r>
    <n v="12.450000000000006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x v="7"/>
  </r>
  <r>
    <n v="1.9999999999997797E-2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x v="7"/>
  </r>
  <r>
    <n v="7.9999999999968985E-3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x v="7"/>
  </r>
  <r>
    <n v="0.20000000000000018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x v="7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  <x v="7"/>
  </r>
  <r>
    <n v="9.0000000000034497E-3"/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x v="7"/>
  </r>
  <r>
    <n v="1.0000000000287557E-4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x v="7"/>
  </r>
  <r>
    <n v="144.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x v="8"/>
  </r>
  <r>
    <n v="119.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  <x v="8"/>
  </r>
  <r>
    <n v="1460.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  <x v="8"/>
  </r>
  <r>
    <n v="105.80799999999999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  <x v="8"/>
  </r>
  <r>
    <n v="300.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  <x v="8"/>
  </r>
  <r>
    <n v="278.7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  <x v="8"/>
  </r>
  <r>
    <n v="131.87625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  <x v="8"/>
  </r>
  <r>
    <n v="107.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  <x v="8"/>
  </r>
  <r>
    <n v="126.82285714285715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x v="8"/>
  </r>
  <r>
    <n v="139.9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  <x v="8"/>
  </r>
  <r>
    <n v="112.4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  <x v="8"/>
  </r>
  <r>
    <n v="100.52799999999999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  <x v="8"/>
  </r>
  <r>
    <n v="100.46666666666665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  <x v="8"/>
  </r>
  <r>
    <n v="141.446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  <x v="8"/>
  </r>
  <r>
    <n v="267.29166666666669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  <x v="8"/>
  </r>
  <r>
    <n v="146.88749999999999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  <x v="8"/>
  </r>
  <r>
    <n v="213.56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  <x v="8"/>
  </r>
  <r>
    <n v="125.70000000000002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  <x v="8"/>
  </r>
  <r>
    <n v="104.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  <x v="8"/>
  </r>
  <r>
    <n v="100.56666666666668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  <x v="8"/>
  </r>
  <r>
    <n v="3.058000000000005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  <x v="8"/>
  </r>
  <r>
    <n v="0.94999999999999529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  <x v="8"/>
  </r>
  <r>
    <n v="0.40000000000000036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x v="8"/>
  </r>
  <r>
    <n v="0.34999999999999476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x v="8"/>
  </r>
  <r>
    <n v="7.5333333333333368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  <x v="8"/>
  </r>
  <r>
    <n v="18.64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  <x v="8"/>
  </r>
  <r>
    <n v="4.0000000000040004E-3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x v="8"/>
  </r>
  <r>
    <n v="10.019999999999996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  <x v="8"/>
  </r>
  <r>
    <n v="4.5599999999999969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x v="8"/>
  </r>
  <r>
    <n v="21.5075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x v="8"/>
  </r>
  <r>
    <n v="29.276666666666664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  <x v="8"/>
  </r>
  <r>
    <n v="39.426666666666662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  <x v="8"/>
  </r>
  <r>
    <n v="21.628000000000004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  <x v="8"/>
  </r>
  <r>
    <n v="0.20499999999999963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  <x v="8"/>
  </r>
  <r>
    <n v="2.9999999999996696E-2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x v="8"/>
  </r>
  <r>
    <n v="14.849999999999996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  <x v="8"/>
  </r>
  <r>
    <n v="1.4710000000000001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  <x v="8"/>
  </r>
  <r>
    <n v="25.583999999999996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x v="8"/>
  </r>
  <r>
    <n v="3.8206896551724157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  <x v="8"/>
  </r>
  <r>
    <n v="15.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  <x v="8"/>
  </r>
  <r>
    <n v="25.912000000000003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  <x v="8"/>
  </r>
  <r>
    <n v="3.9999999999995595E-2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x v="8"/>
  </r>
  <r>
    <n v="0.10599999999999499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x v="8"/>
  </r>
  <r>
    <n v="0.85142857142856965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  <x v="8"/>
  </r>
  <r>
    <n v="7.4837500000000006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  <x v="8"/>
  </r>
  <r>
    <n v="27.65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x v="8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  <x v="8"/>
  </r>
  <r>
    <n v="3.5499999999999976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  <x v="8"/>
  </r>
  <r>
    <n v="72.989999999999995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x v="8"/>
  </r>
  <r>
    <n v="57.648750000000007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  <x v="8"/>
  </r>
  <r>
    <n v="12.339999999999996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  <x v="8"/>
  </r>
  <r>
    <n v="0.51999999999999824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x v="8"/>
  </r>
  <r>
    <n v="6.5300000000000029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  <x v="8"/>
  </r>
  <r>
    <n v="35.338000000000001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  <x v="8"/>
  </r>
  <r>
    <n v="0.39333333333333442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  <x v="8"/>
  </r>
  <r>
    <n v="1.0600000000000054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  <x v="8"/>
  </r>
  <r>
    <n v="5.7142857142755688E-4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x v="8"/>
  </r>
  <r>
    <n v="46.379999999999995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  <x v="8"/>
  </r>
  <r>
    <n v="15.390000000000004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  <x v="8"/>
  </r>
  <r>
    <n v="82.422107692307705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  <x v="8"/>
  </r>
  <r>
    <n v="2.6866666666666705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x v="8"/>
  </r>
  <r>
    <n v="26.6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  <x v="8"/>
  </r>
  <r>
    <n v="30.813400000000001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  <x v="8"/>
  </r>
  <r>
    <n v="5.5799999999999965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  <x v="8"/>
  </r>
  <r>
    <n v="0.87454545454545007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x v="8"/>
  </r>
  <r>
    <n v="0.97699999999999454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x v="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  <x v="8"/>
  </r>
  <r>
    <n v="78.927352941176466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  <x v="8"/>
  </r>
  <r>
    <n v="22.092500000000005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  <x v="8"/>
  </r>
  <r>
    <n v="0.40666666666666629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x v="8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  <x v="8"/>
  </r>
  <r>
    <n v="33.791000000000004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  <x v="8"/>
  </r>
  <r>
    <n v="0.21649484536082619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x v="8"/>
  </r>
  <r>
    <n v="0.79599999999999671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x v="8"/>
  </r>
  <r>
    <n v="14.993333333333336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  <x v="8"/>
  </r>
  <r>
    <n v="5.0509090909090943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x v="8"/>
  </r>
  <r>
    <n v="10.214285714285708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  <x v="8"/>
  </r>
  <r>
    <n v="0.30499999999999972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x v="8"/>
  </r>
  <r>
    <n v="0.74999999999999512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x v="8"/>
  </r>
  <r>
    <n v="1.293333333333335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x v="8"/>
  </r>
  <r>
    <n v="143.94736842105263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  <x v="9"/>
  </r>
  <r>
    <n v="122.10975609756099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  <x v="9"/>
  </r>
  <r>
    <n v="132.024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  <x v="9"/>
  </r>
  <r>
    <n v="109.38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x v="9"/>
  </r>
  <r>
    <n v="105.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  <x v="9"/>
  </r>
  <r>
    <n v="100.35000000000001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  <x v="9"/>
  </r>
  <r>
    <n v="101.4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  <x v="9"/>
  </r>
  <r>
    <n v="155.51428571428571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  <x v="9"/>
  </r>
  <r>
    <n v="105.56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  <x v="9"/>
  </r>
  <r>
    <n v="130.65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x v="9"/>
  </r>
  <r>
    <n v="132.19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  <x v="9"/>
  </r>
  <r>
    <n v="1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  <x v="9"/>
  </r>
  <r>
    <n v="160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  <x v="9"/>
  </r>
  <r>
    <n v="120.48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  <x v="9"/>
  </r>
  <r>
    <n v="125.52941176470588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  <x v="9"/>
  </r>
  <r>
    <n v="114.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  <x v="9"/>
  </r>
  <r>
    <n v="315.13888888888891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  <x v="9"/>
  </r>
  <r>
    <n v="122.39999999999999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  <x v="9"/>
  </r>
  <r>
    <n v="106.7333333333333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  <x v="9"/>
  </r>
  <r>
    <n v="158.33333333333334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  <x v="9"/>
  </r>
  <r>
    <n v="107.4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  <x v="9"/>
  </r>
  <r>
    <n v="102.25999999999999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  <x v="9"/>
  </r>
  <r>
    <n v="110.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  <x v="9"/>
  </r>
  <r>
    <n v="1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  <x v="9"/>
  </r>
  <r>
    <n v="102.3200000000000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  <x v="9"/>
  </r>
  <r>
    <n v="179.09909909909908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  <x v="9"/>
  </r>
  <r>
    <n v="111.08135252761969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  <x v="9"/>
  </r>
  <r>
    <n v="100.0428571428571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  <x v="9"/>
  </r>
  <r>
    <n v="100.25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  <x v="9"/>
  </r>
  <r>
    <n v="105.56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  <x v="9"/>
  </r>
  <r>
    <n v="102.58775877587757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  <x v="9"/>
  </r>
  <r>
    <n v="118.5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  <x v="9"/>
  </r>
  <r>
    <n v="111.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  <x v="9"/>
  </r>
  <r>
    <n v="1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  <x v="9"/>
  </r>
  <r>
    <n v="103.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  <x v="9"/>
  </r>
  <r>
    <n v="101.9076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  <x v="9"/>
  </r>
  <r>
    <n v="117.71428571428571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  <x v="9"/>
  </r>
  <r>
    <n v="2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  <x v="9"/>
  </r>
  <r>
    <n v="1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  <x v="9"/>
  </r>
  <r>
    <n v="101.92000000000002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  <x v="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  <x v="10"/>
  </r>
  <r>
    <n v="4.7000000000000046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  <x v="10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  <x v="10"/>
  </r>
  <r>
    <n v="0.11655011655011815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x v="10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  <x v="10"/>
  </r>
  <r>
    <n v="36.014285714285712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  <x v="10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  <x v="10"/>
  </r>
  <r>
    <n v="3.5399999999999987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x v="1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  <x v="10"/>
  </r>
  <r>
    <n v="41.400000000000006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  <x v="10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  <x v="10"/>
  </r>
  <r>
    <n v="2.6315789473685403E-2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x v="10"/>
  </r>
  <r>
    <n v="3.3333333333333326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x v="10"/>
  </r>
  <r>
    <n v="0.85129023676510096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x v="10"/>
  </r>
  <r>
    <n v="70.199999999999989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x v="10"/>
  </r>
  <r>
    <n v="1.7000000000000015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x v="10"/>
  </r>
  <r>
    <n v="51.4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  <x v="10"/>
  </r>
  <r>
    <n v="0.70000000000000062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x v="10"/>
  </r>
  <r>
    <n v="0.40000000000000036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x v="10"/>
  </r>
  <r>
    <n v="2.6666666666666616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  <x v="10"/>
  </r>
  <r>
    <n v="1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  <x v="11"/>
  </r>
  <r>
    <n v="133.15375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  <x v="11"/>
  </r>
  <r>
    <n v="100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x v="11"/>
  </r>
  <r>
    <n v="148.13333333333333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  <x v="11"/>
  </r>
  <r>
    <n v="102.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x v="11"/>
  </r>
  <r>
    <n v="180.62800000000001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  <x v="11"/>
  </r>
  <r>
    <n v="142.79999999999998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  <x v="11"/>
  </r>
  <r>
    <n v="114.16666666666666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  <x v="11"/>
  </r>
  <r>
    <n v="203.505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  <x v="11"/>
  </r>
  <r>
    <n v="109.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  <x v="11"/>
  </r>
  <r>
    <n v="144.37459999999999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  <x v="11"/>
  </r>
  <r>
    <n v="103.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  <x v="11"/>
  </r>
  <r>
    <n v="100.44440000000002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  <x v="11"/>
  </r>
  <r>
    <n v="102.77927272727271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  <x v="11"/>
  </r>
  <r>
    <n v="105.31250000000001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  <x v="11"/>
  </r>
  <r>
    <n v="111.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  <x v="11"/>
  </r>
  <r>
    <n v="101.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  <x v="11"/>
  </r>
  <r>
    <n v="107.53333333333333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  <x v="11"/>
  </r>
  <r>
    <n v="114.88571428571429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  <x v="11"/>
  </r>
  <r>
    <n v="100.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  <x v="11"/>
  </r>
  <r>
    <n v="152.13333333333333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x v="11"/>
  </r>
  <r>
    <n v="111.52149999999999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  <x v="11"/>
  </r>
  <r>
    <n v="101.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  <x v="11"/>
  </r>
  <r>
    <n v="123.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  <x v="11"/>
  </r>
  <r>
    <n v="100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  <x v="11"/>
  </r>
  <r>
    <n v="1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  <x v="11"/>
  </r>
  <r>
    <n v="104.4375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  <x v="11"/>
  </r>
  <r>
    <n v="105.12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  <x v="11"/>
  </r>
  <r>
    <n v="100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  <x v="11"/>
  </r>
  <r>
    <n v="103.77499999999999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  <x v="11"/>
  </r>
  <r>
    <n v="1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  <x v="11"/>
  </r>
  <r>
    <n v="1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  <x v="11"/>
  </r>
  <r>
    <n v="151.83333333333334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  <x v="11"/>
  </r>
  <r>
    <n v="159.99600000000001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  <x v="11"/>
  </r>
  <r>
    <n v="127.30000000000001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  <x v="11"/>
  </r>
  <r>
    <n v="1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  <x v="11"/>
  </r>
  <r>
    <n v="115.12214285714286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x v="11"/>
  </r>
  <r>
    <n v="137.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  <x v="11"/>
  </r>
  <r>
    <n v="155.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  <x v="11"/>
  </r>
  <r>
    <n v="108.74999999999999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  <x v="11"/>
  </r>
  <r>
    <n v="134.05000000000001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  <x v="11"/>
  </r>
  <r>
    <n v="100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  <x v="11"/>
  </r>
  <r>
    <n v="119.1666666666666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  <x v="11"/>
  </r>
  <r>
    <n v="179.5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  <x v="11"/>
  </r>
  <r>
    <n v="134.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  <x v="11"/>
  </r>
  <r>
    <n v="100.43200000000002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  <x v="11"/>
  </r>
  <r>
    <n v="101.45454545454547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  <x v="11"/>
  </r>
  <r>
    <n v="103.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  <x v="11"/>
  </r>
  <r>
    <n v="1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  <x v="11"/>
  </r>
  <r>
    <n v="1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x v="11"/>
  </r>
  <r>
    <n v="107.83333333333334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  <x v="11"/>
  </r>
  <r>
    <n v="233.33333333333331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x v="11"/>
  </r>
  <r>
    <n v="100.60706666666665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  <x v="11"/>
  </r>
  <r>
    <n v="101.66666666666666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  <x v="11"/>
  </r>
  <r>
    <n v="131.0181818181818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x v="11"/>
  </r>
  <r>
    <n v="117.24999999999999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  <x v="11"/>
  </r>
  <r>
    <n v="100.93039999999999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  <x v="11"/>
  </r>
  <r>
    <n v="121.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  <x v="11"/>
  </r>
  <r>
    <n v="145.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  <x v="11"/>
  </r>
  <r>
    <n v="116.61660000000001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  <x v="11"/>
  </r>
  <r>
    <n v="120.4166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  <x v="12"/>
  </r>
  <r>
    <n v="101.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  <x v="12"/>
  </r>
  <r>
    <n v="104.32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  <x v="12"/>
  </r>
  <r>
    <n v="267.13333333333333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  <x v="12"/>
  </r>
  <r>
    <n v="194.13333333333333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  <x v="12"/>
  </r>
  <r>
    <n v="120.3802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  <x v="12"/>
  </r>
  <r>
    <n v="122.000909090909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  <x v="12"/>
  </r>
  <r>
    <n v="100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x v="12"/>
  </r>
  <r>
    <n v="100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x v="12"/>
  </r>
  <r>
    <n v="119.9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  <x v="12"/>
  </r>
  <r>
    <n v="155.17499999999998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  <x v="12"/>
  </r>
  <r>
    <n v="130.44999999999999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  <x v="12"/>
  </r>
  <r>
    <n v="104.97142857142859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  <x v="12"/>
  </r>
  <r>
    <n v="100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x v="12"/>
  </r>
  <r>
    <n v="118.2205035971223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  <x v="12"/>
  </r>
  <r>
    <n v="103.4482758620689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  <x v="12"/>
  </r>
  <r>
    <n v="217.99999999999997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  <x v="12"/>
  </r>
  <r>
    <n v="100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x v="12"/>
  </r>
  <r>
    <n v="144.00583333333333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  <x v="12"/>
  </r>
  <r>
    <n v="104.67500000000001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  <x v="12"/>
  </r>
  <r>
    <n v="18.142857142857139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  <x v="13"/>
  </r>
  <r>
    <n v="2.2444444444444489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x v="13"/>
  </r>
  <r>
    <n v="0.33999999999999586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x v="13"/>
  </r>
  <r>
    <n v="4.5000000000000036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x v="13"/>
  </r>
  <r>
    <n v="41.538461538461533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  <x v="13"/>
  </r>
  <r>
    <n v="2.0454545454545503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x v="13"/>
  </r>
  <r>
    <n v="18.285714285714285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  <x v="13"/>
  </r>
  <r>
    <n v="24.019999999999996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  <x v="13"/>
  </r>
  <r>
    <n v="0.11111111111110628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x v="13"/>
  </r>
  <r>
    <n v="11.818181818181817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  <x v="13"/>
  </r>
  <r>
    <n v="0.30999999999999917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x v="13"/>
  </r>
  <r>
    <n v="5.4166666666666696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  <x v="13"/>
  </r>
  <r>
    <n v="0.81250000000000488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x v="13"/>
  </r>
  <r>
    <n v="1.28571428571429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x v="13"/>
  </r>
  <r>
    <n v="24.333333333333329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  <x v="13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  <x v="13"/>
  </r>
  <r>
    <n v="40.799492385786806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  <x v="13"/>
  </r>
  <r>
    <n v="67.55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  <x v="13"/>
  </r>
  <r>
    <n v="1.3000000000000012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x v="13"/>
  </r>
  <r>
    <n v="30.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  <x v="13"/>
  </r>
  <r>
    <n v="2.989417989417986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  <x v="14"/>
  </r>
  <r>
    <n v="0.80000000000000071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x v="14"/>
  </r>
  <r>
    <n v="20.133333333333336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  <x v="14"/>
  </r>
  <r>
    <n v="40.020000000000003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  <x v="14"/>
  </r>
  <r>
    <n v="1.0000000000000009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x v="14"/>
  </r>
  <r>
    <n v="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  <x v="14"/>
  </r>
  <r>
    <n v="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  <x v="14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  <x v="14"/>
  </r>
  <r>
    <n v="7.1999999999999957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x v="14"/>
  </r>
  <r>
    <n v="9.4412799999999955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x v="14"/>
  </r>
  <r>
    <n v="4.1666666666666625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x v="14"/>
  </r>
  <r>
    <n v="3.2499999999999973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  <x v="14"/>
  </r>
  <r>
    <n v="40.75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  <x v="14"/>
  </r>
  <r>
    <n v="9.9999999999999982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x v="14"/>
  </r>
  <r>
    <n v="39.17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  <x v="14"/>
  </r>
  <r>
    <n v="2.4375000000000036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  <x v="14"/>
  </r>
  <r>
    <n v="40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  <x v="14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  <x v="14"/>
  </r>
  <r>
    <n v="2.8000000000000025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x v="14"/>
  </r>
  <r>
    <n v="37.333333333333329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x v="14"/>
  </r>
  <r>
    <n v="0.41999999999999815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x v="13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  <x v="13"/>
  </r>
  <r>
    <n v="0.30000000000000027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x v="13"/>
  </r>
  <r>
    <n v="3.2000000000000028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x v="13"/>
  </r>
  <r>
    <n v="0.30200000000000227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  <x v="13"/>
  </r>
  <r>
    <n v="3.0153846153846198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  <x v="13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  <x v="13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  <x v="13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  <x v="13"/>
  </r>
  <r>
    <n v="3.2499999999999973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x v="13"/>
  </r>
  <r>
    <n v="22.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x v="13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  <x v="13"/>
  </r>
  <r>
    <n v="0.85714285714285632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x v="13"/>
  </r>
  <r>
    <n v="6.6066666666666718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  <x v="13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  <x v="13"/>
  </r>
  <r>
    <n v="5.7692307692307709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  <x v="13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  <x v="13"/>
  </r>
  <r>
    <n v="0.6000000000000005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x v="13"/>
  </r>
  <r>
    <n v="5.0256410256410255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x v="13"/>
  </r>
  <r>
    <n v="0.50000000000000044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x v="13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  <x v="13"/>
  </r>
  <r>
    <n v="30.900000000000006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x v="13"/>
  </r>
  <r>
    <n v="21.037037037037031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  <x v="13"/>
  </r>
  <r>
    <n v="2.20000000000000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x v="13"/>
  </r>
  <r>
    <n v="10.89999999999999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x v="13"/>
  </r>
  <r>
    <n v="2.6666666666666616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x v="13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  <x v="13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  <x v="13"/>
  </r>
  <r>
    <n v="10.862068965517246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x v="13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  <x v="13"/>
  </r>
  <r>
    <n v="38.333333333333329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x v="13"/>
  </r>
  <r>
    <n v="6.5500000000000007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  <x v="13"/>
  </r>
  <r>
    <n v="14.536842105263158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  <x v="13"/>
  </r>
  <r>
    <n v="6.0000000000000053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x v="13"/>
  </r>
  <r>
    <n v="30.400000000000006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  <x v="13"/>
  </r>
  <r>
    <n v="1.4285714285714235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x v="13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  <x v="13"/>
  </r>
  <r>
    <n v="1.1428571428571455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x v="13"/>
  </r>
  <r>
    <n v="0.35714285714285587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x v="13"/>
  </r>
  <r>
    <n v="1.4545454545454528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x v="13"/>
  </r>
  <r>
    <n v="17.155555555555559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  <x v="8"/>
  </r>
  <r>
    <n v="2.3220000000000018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  <x v="8"/>
  </r>
  <r>
    <n v="8.9066666666666627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x v="8"/>
  </r>
  <r>
    <n v="9.6333333333333382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  <x v="8"/>
  </r>
  <r>
    <n v="13.326000000000004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  <x v="8"/>
  </r>
  <r>
    <n v="2.4839999999999973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x v="8"/>
  </r>
  <r>
    <n v="1.9066666666666676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x v="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  <x v="8"/>
  </r>
  <r>
    <n v="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x v="8"/>
  </r>
  <r>
    <n v="1.3650000000000051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x v="8"/>
  </r>
  <r>
    <n v="28.04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  <x v="8"/>
  </r>
  <r>
    <n v="38.39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  <x v="8"/>
  </r>
  <r>
    <n v="39.94285714285715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  <x v="8"/>
  </r>
  <r>
    <n v="0.83999999999999631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x v="8"/>
  </r>
  <r>
    <n v="43.406666666666673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  <x v="8"/>
  </r>
  <r>
    <n v="5.6613333333333298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  <x v="8"/>
  </r>
  <r>
    <n v="1.7220000000000013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  <x v="8"/>
  </r>
  <r>
    <n v="1.9416666666666638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  <x v="8"/>
  </r>
  <r>
    <n v="11.328275684711331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  <x v="8"/>
  </r>
  <r>
    <n v="38.859999999999992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  <x v="8"/>
  </r>
  <r>
    <n v="46.100628930817614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  <x v="8"/>
  </r>
  <r>
    <n v="42.188421052631575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  <x v="8"/>
  </r>
  <r>
    <n v="28.480000000000004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  <x v="8"/>
  </r>
  <r>
    <n v="1.0771428571428543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  <x v="8"/>
  </r>
  <r>
    <n v="0.79909090909090486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  <x v="8"/>
  </r>
  <r>
    <n v="1.192000000000004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  <x v="8"/>
  </r>
  <r>
    <n v="14.800000000000002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x v="8"/>
  </r>
  <r>
    <n v="17.810000000000002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  <x v="8"/>
  </r>
  <r>
    <n v="1.3249999999999984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x v="8"/>
  </r>
  <r>
    <n v="46.666666666666664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  <x v="8"/>
  </r>
  <r>
    <n v="45.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x v="8"/>
  </r>
  <r>
    <n v="0.22600000000000398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x v="8"/>
  </r>
  <r>
    <n v="34.624999999999993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  <x v="8"/>
  </r>
  <r>
    <n v="2.0549999999999957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  <x v="8"/>
  </r>
  <r>
    <n v="0.56000000000000494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  <x v="8"/>
  </r>
  <r>
    <n v="2.6070000000000038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  <x v="8"/>
  </r>
  <r>
    <n v="1.9260000000000055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x v="8"/>
  </r>
  <r>
    <n v="33.666666666666664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x v="8"/>
  </r>
  <r>
    <n v="56.263267182990241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  <x v="8"/>
  </r>
  <r>
    <n v="82.817599999999999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  <x v="8"/>
  </r>
  <r>
    <n v="14.859999999999996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  <x v="8"/>
  </r>
  <r>
    <n v="1.2375123751240391E-2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x v="8"/>
  </r>
  <r>
    <n v="1.7142857142860013E-2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x v="8"/>
  </r>
  <r>
    <n v="29.506136117214709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  <x v="8"/>
  </r>
  <r>
    <n v="1.0600000000000054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  <x v="8"/>
  </r>
  <r>
    <n v="6.2933333333333286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  <x v="8"/>
  </r>
  <r>
    <n v="12.74999999999999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  <x v="8"/>
  </r>
  <r>
    <n v="13.219999999999999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  <x v="8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x v="2"/>
    <x v="8"/>
  </r>
  <r>
    <n v="16.769999999999996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  <x v="8"/>
  </r>
  <r>
    <n v="0.10400000000000409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x v="8"/>
  </r>
  <r>
    <n v="4.2399999999999993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  <x v="8"/>
  </r>
  <r>
    <n v="0.4669999999999952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x v="8"/>
  </r>
  <r>
    <n v="25.087142857142851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  <x v="8"/>
  </r>
  <r>
    <n v="2.3344999999999949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  <x v="8"/>
  </r>
  <r>
    <n v="7.26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  <x v="8"/>
  </r>
  <r>
    <n v="1.6249999999999987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x v="8"/>
  </r>
  <r>
    <n v="1.3000000000000012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  <x v="8"/>
  </r>
  <r>
    <n v="58.558333333333337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  <x v="8"/>
  </r>
  <r>
    <n v="7.788666666666666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  <x v="8"/>
  </r>
  <r>
    <n v="2.215714764725607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x v="8"/>
  </r>
  <r>
    <n v="1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x v="8"/>
  </r>
  <r>
    <n v="29.6029602960296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  <x v="8"/>
  </r>
  <r>
    <n v="16.054999999999996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  <x v="8"/>
  </r>
  <r>
    <n v="82.207999999999998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  <x v="8"/>
  </r>
  <r>
    <n v="75.051000000000002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  <x v="8"/>
  </r>
  <r>
    <n v="5.85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x v="8"/>
  </r>
  <r>
    <n v="44.320000000000007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  <x v="8"/>
  </r>
  <r>
    <n v="0.2673796791443861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x v="8"/>
  </r>
  <r>
    <n v="13.129999999999997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x v="8"/>
  </r>
  <r>
    <n v="0.19088937093275637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x v="8"/>
  </r>
  <r>
    <n v="0.37500000000000311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x v="8"/>
  </r>
  <r>
    <n v="21535.02100000000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  <x v="8"/>
  </r>
  <r>
    <n v="34.528000000000006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  <x v="8"/>
  </r>
  <r>
    <n v="30.600000000000005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x v="8"/>
  </r>
  <r>
    <n v="2.6666666666666616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x v="8"/>
  </r>
  <r>
    <n v="2.8420000000000001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  <x v="8"/>
  </r>
  <r>
    <n v="22.878799999999998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  <x v="8"/>
  </r>
  <r>
    <n v="3.1050000000000022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  <x v="8"/>
  </r>
  <r>
    <n v="47.333333333333336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x v="8"/>
  </r>
  <r>
    <n v="205.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x v="15"/>
  </r>
  <r>
    <n v="351.80366666666669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  <x v="15"/>
  </r>
  <r>
    <n v="114.9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  <x v="15"/>
  </r>
  <r>
    <n v="237.15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  <x v="15"/>
  </r>
  <r>
    <n v="118.63774999999998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  <x v="15"/>
  </r>
  <r>
    <n v="109.92831428571431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  <x v="15"/>
  </r>
  <r>
    <n v="100.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  <x v="15"/>
  </r>
  <r>
    <n v="103.09292094387415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  <x v="15"/>
  </r>
  <r>
    <n v="117.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  <x v="15"/>
  </r>
  <r>
    <n v="111.75999999999999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  <x v="15"/>
  </r>
  <r>
    <n v="342.09999999999997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  <x v="15"/>
  </r>
  <r>
    <n v="107.4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  <x v="15"/>
  </r>
  <r>
    <n v="108.49703703703703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  <x v="15"/>
  </r>
  <r>
    <n v="102.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  <x v="15"/>
  </r>
  <r>
    <n v="130.0018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  <x v="15"/>
  </r>
  <r>
    <n v="107.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  <x v="15"/>
  </r>
  <r>
    <n v="112.36044444444444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  <x v="15"/>
  </r>
  <r>
    <n v="102.1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  <x v="15"/>
  </r>
  <r>
    <n v="145.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  <x v="15"/>
  </r>
  <r>
    <n v="128.19999999999999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  <x v="15"/>
  </r>
  <r>
    <n v="0.29411764705882248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x v="16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  <x v="16"/>
  </r>
  <r>
    <n v="1.538461538461533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x v="16"/>
  </r>
  <r>
    <n v="8.5369999999999955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  <x v="16"/>
  </r>
  <r>
    <n v="8.5714285714288962E-2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x v="16"/>
  </r>
  <r>
    <n v="2.6599999999999957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x v="16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  <x v="16"/>
  </r>
  <r>
    <n v="4.9999999999994493E-2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x v="16"/>
  </r>
  <r>
    <n v="1.4133333333333331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x v="16"/>
  </r>
  <r>
    <n v="0"/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  <x v="16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  <x v="16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  <x v="16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  <x v="16"/>
  </r>
  <r>
    <n v="1.0000000000000009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x v="16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  <x v="16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  <x v="16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  <x v="16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  <x v="16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  <x v="16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  <x v="16"/>
  </r>
  <r>
    <n v="1.0000000000000009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x v="16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  <x v="16"/>
  </r>
  <r>
    <n v="95.477386934673376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x v="16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  <x v="16"/>
  </r>
  <r>
    <n v="8.9744444444444404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  <x v="17"/>
  </r>
  <r>
    <n v="2.7000000000000024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x v="17"/>
  </r>
  <r>
    <n v="3.3673333333333333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  <x v="17"/>
  </r>
  <r>
    <n v="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x v="17"/>
  </r>
  <r>
    <n v="0.14999999999999458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x v="17"/>
  </r>
  <r>
    <n v="38.636363636363633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  <x v="17"/>
  </r>
  <r>
    <n v="0.70000000000000062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x v="17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  <x v="17"/>
  </r>
  <r>
    <n v="6.8000000000001393E-2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x v="17"/>
  </r>
  <r>
    <n v="1.3333333333333308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x v="17"/>
  </r>
  <r>
    <n v="6.3092592592592585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  <x v="17"/>
  </r>
  <r>
    <n v="4.5000000000000036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x v="17"/>
  </r>
  <r>
    <n v="62.765333333333338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  <x v="17"/>
  </r>
  <r>
    <n v="29.376000000000001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  <x v="17"/>
  </r>
  <r>
    <n v="7.4999999999999956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x v="17"/>
  </r>
  <r>
    <n v="2.6076923076923109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  <x v="17"/>
  </r>
  <r>
    <n v="9.1049999999999969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  <x v="17"/>
  </r>
  <r>
    <n v="1.7647058823533346E-2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x v="17"/>
  </r>
  <r>
    <n v="0.56000000000000494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  <x v="17"/>
  </r>
  <r>
    <n v="0.81999999999999851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x v="17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  <x v="17"/>
  </r>
  <r>
    <n v="3.4200000000000008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x v="17"/>
  </r>
  <r>
    <n v="8.3333333333335258E-2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x v="17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  <x v="17"/>
  </r>
  <r>
    <n v="14.182977777777772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  <x v="17"/>
  </r>
  <r>
    <n v="7.8266666666666707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  <x v="17"/>
  </r>
  <r>
    <n v="3.8464497269019571E-2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x v="17"/>
  </r>
  <r>
    <n v="12.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.0499999999999954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x v="17"/>
  </r>
  <r>
    <n v="14.083333333333336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  <x v="17"/>
  </r>
  <r>
    <n v="18.300055555555559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  <x v="17"/>
  </r>
  <r>
    <n v="5.0347999999999953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  <x v="17"/>
  </r>
  <r>
    <n v="17.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  <x v="17"/>
  </r>
  <r>
    <n v="4.6999999999997044E-2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  <x v="17"/>
  </r>
  <r>
    <n v="7.2119999999999962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  <x v="17"/>
  </r>
  <r>
    <n v="0.50000000000000044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x v="17"/>
  </r>
  <r>
    <n v="2.5000000000000022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x v="17"/>
  </r>
  <r>
    <n v="4.1000000000002146E-2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  <x v="17"/>
  </r>
  <r>
    <n v="5.3124999999999982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  <x v="17"/>
  </r>
  <r>
    <n v="1.619999999999999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x v="17"/>
  </r>
  <r>
    <n v="4.9516666666666653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  <x v="17"/>
  </r>
  <r>
    <n v="0.15899999999999803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x v="17"/>
  </r>
  <r>
    <n v="41.25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  <x v="17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  <x v="17"/>
  </r>
  <r>
    <n v="2.9299999999999993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  <x v="17"/>
  </r>
  <r>
    <n v="0.44999999999999485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x v="17"/>
  </r>
  <r>
    <n v="0.50999999999999934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  <x v="17"/>
  </r>
  <r>
    <n v="3.9999999999995595E-2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x v="17"/>
  </r>
  <r>
    <n v="35.537409090909087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  <x v="17"/>
  </r>
  <r>
    <n v="0.50000000000000044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x v="17"/>
  </r>
  <r>
    <n v="0.16666666666667052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  <x v="17"/>
  </r>
  <r>
    <n v="0.13250000000000206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x v="17"/>
  </r>
  <r>
    <n v="3.5704000000003067E-2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  <x v="17"/>
  </r>
  <r>
    <n v="8.2999999999999972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  <x v="17"/>
  </r>
  <r>
    <n v="2.4222222222222256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  <x v="17"/>
  </r>
  <r>
    <n v="0.23809523809523725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x v="17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  <x v="17"/>
  </r>
  <r>
    <n v="1.1600000000000499E-2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x v="17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  <x v="17"/>
  </r>
  <r>
    <n v="0.21999999999999797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  <x v="17"/>
  </r>
  <r>
    <n v="0.47222222222221832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  <x v="18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  <x v="18"/>
  </r>
  <r>
    <n v="0.50000000000000044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x v="18"/>
  </r>
  <r>
    <n v="1.671428571428568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  <x v="18"/>
  </r>
  <r>
    <n v="0.10000000000000009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x v="18"/>
  </r>
  <r>
    <n v="0.10499999999999954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x v="18"/>
  </r>
  <r>
    <n v="0.21999999999999797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  <x v="18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  <x v="18"/>
  </r>
  <r>
    <n v="14.380000000000004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  <x v="18"/>
  </r>
  <r>
    <n v="0.66666666666667096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x v="18"/>
  </r>
  <r>
    <n v="4.0000000000040004E-3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x v="18"/>
  </r>
  <r>
    <n v="5.0000000000000044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x v="18"/>
  </r>
  <r>
    <n v="6.4439140811455857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x v="18"/>
  </r>
  <r>
    <n v="39.5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  <x v="18"/>
  </r>
  <r>
    <n v="0.35714285714285587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x v="18"/>
  </r>
  <r>
    <n v="6.2499999999998668E-2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x v="18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  <x v="18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  <x v="18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  <x v="18"/>
  </r>
  <r>
    <n v="0.41333333333333222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x v="18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  <x v="19"/>
  </r>
  <r>
    <n v="0.12499999999999734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x v="19"/>
  </r>
  <r>
    <n v="8.8333333333333375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  <x v="19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  <x v="19"/>
  </r>
  <r>
    <n v="0.48666666666666858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  <x v="19"/>
  </r>
  <r>
    <n v="0.14999999999999458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x v="19"/>
  </r>
  <r>
    <n v="10.08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x v="19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  <x v="19"/>
  </r>
  <r>
    <n v="5.6937499999999979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  <x v="19"/>
  </r>
  <r>
    <n v="0.62499999999999778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x v="19"/>
  </r>
  <r>
    <n v="6.4999999999999947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  <x v="19"/>
  </r>
  <r>
    <n v="0.75199999999999712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x v="19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  <x v="19"/>
  </r>
  <r>
    <n v="1.510000000000000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  <x v="19"/>
  </r>
  <r>
    <n v="0.46666666666667078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  <x v="19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  <x v="19"/>
  </r>
  <r>
    <n v="3.8499999999999979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  <x v="19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  <x v="19"/>
  </r>
  <r>
    <n v="5.8333333333338011E-2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x v="19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  <x v="19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x v="7"/>
    <x v="19"/>
  </r>
  <r>
    <n v="20.704999999999995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x v="19"/>
  </r>
  <r>
    <n v="19.14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  <x v="19"/>
  </r>
  <r>
    <n v="1.6316666666666646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  <x v="19"/>
  </r>
  <r>
    <n v="5.6666666666666643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x v="19"/>
  </r>
  <r>
    <n v="0.17000000000000348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  <x v="19"/>
  </r>
  <r>
    <n v="0.40000000000000036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x v="19"/>
  </r>
  <r>
    <n v="0.10000000000000009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x v="19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  <x v="19"/>
  </r>
  <r>
    <n v="2.4000000000001798E-2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x v="19"/>
  </r>
  <r>
    <n v="5.9066666666666716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  <x v="19"/>
  </r>
  <r>
    <n v="2.9249999999999998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x v="19"/>
  </r>
  <r>
    <n v="5.714285714286671E-3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x v="19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  <x v="19"/>
  </r>
  <r>
    <n v="6.6666666666659324E-3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x v="19"/>
  </r>
  <r>
    <n v="5.3333333333333339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x v="19"/>
  </r>
  <r>
    <n v="11.750000000000005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  <x v="19"/>
  </r>
  <r>
    <n v="7.9999999999968985E-3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  <x v="19"/>
  </r>
  <r>
    <n v="4.2000000000000037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x v="19"/>
  </r>
  <r>
    <n v="4.0000000000000036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  <x v="19"/>
  </r>
  <r>
    <n v="104.93636363636362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  <x v="20"/>
  </r>
  <r>
    <n v="105.44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  <x v="20"/>
  </r>
  <r>
    <n v="106.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  <x v="20"/>
  </r>
  <r>
    <n v="104.12571428571428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  <x v="20"/>
  </r>
  <r>
    <n v="160.55000000000001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  <x v="20"/>
  </r>
  <r>
    <n v="107.7777777777777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  <x v="20"/>
  </r>
  <r>
    <n v="1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  <x v="20"/>
  </r>
  <r>
    <n v="109.07407407407408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  <x v="20"/>
  </r>
  <r>
    <n v="290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  <x v="20"/>
  </r>
  <r>
    <n v="103.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  <x v="20"/>
  </r>
  <r>
    <n v="322.24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  <x v="20"/>
  </r>
  <r>
    <n v="1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  <x v="20"/>
  </r>
  <r>
    <n v="269.91034482758619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  <x v="20"/>
  </r>
  <r>
    <n v="253.29333333333332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x v="20"/>
  </r>
  <r>
    <n v="260.59999999999997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  <x v="20"/>
  </r>
  <r>
    <n v="101.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  <x v="20"/>
  </r>
  <r>
    <n v="125.60416666666667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  <x v="20"/>
  </r>
  <r>
    <n v="102.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  <x v="20"/>
  </r>
  <r>
    <n v="199.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  <x v="20"/>
  </r>
  <r>
    <n v="102.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  <x v="20"/>
  </r>
  <r>
    <n v="102.94615384615385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  <x v="20"/>
  </r>
  <r>
    <n v="100.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  <x v="20"/>
  </r>
  <r>
    <n v="114.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  <x v="20"/>
  </r>
  <r>
    <n v="104.16766467065868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  <x v="20"/>
  </r>
  <r>
    <n v="155.29999999999998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  <x v="20"/>
  </r>
  <r>
    <n v="1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  <x v="20"/>
  </r>
  <r>
    <n v="254.31499999999997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  <x v="20"/>
  </r>
  <r>
    <n v="101.1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x v="20"/>
  </r>
  <r>
    <n v="129.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  <x v="20"/>
  </r>
  <r>
    <n v="102.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  <x v="20"/>
  </r>
  <r>
    <n v="131.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x v="20"/>
  </r>
  <r>
    <n v="786.0802000000001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  <x v="20"/>
  </r>
  <r>
    <n v="145.70000000000002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  <x v="20"/>
  </r>
  <r>
    <n v="102.60000000000001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  <x v="20"/>
  </r>
  <r>
    <n v="172.2777777777777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  <x v="20"/>
  </r>
  <r>
    <n v="159.16819571865443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  <x v="20"/>
  </r>
  <r>
    <n v="103.76666666666668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  <x v="20"/>
  </r>
  <r>
    <n v="111.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  <x v="20"/>
  </r>
  <r>
    <n v="280.375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  <x v="20"/>
  </r>
  <r>
    <n v="112.10606060606061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  <x v="20"/>
  </r>
  <r>
    <n v="7.0666666666666655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  <x v="21"/>
  </r>
  <r>
    <n v="4.4000000000000039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x v="21"/>
  </r>
  <r>
    <n v="3.8739999999999997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  <x v="21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  <x v="21"/>
  </r>
  <r>
    <n v="29.300000000000004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  <x v="21"/>
  </r>
  <r>
    <n v="0.90909090909090384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x v="21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  <x v="21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  <x v="21"/>
  </r>
  <r>
    <n v="0.80000000000000071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x v="21"/>
  </r>
  <r>
    <n v="11.6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  <x v="21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  <x v="21"/>
  </r>
  <r>
    <n v="2.7873639500929137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x v="21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  <x v="21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  <x v="21"/>
  </r>
  <r>
    <n v="17.800000000000004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  <x v="21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  <x v="21"/>
  </r>
  <r>
    <n v="3.0124999999999957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  <x v="21"/>
  </r>
  <r>
    <n v="50.740000000000009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  <x v="21"/>
  </r>
  <r>
    <n v="0.54884742041712009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x v="21"/>
  </r>
  <r>
    <n v="14.091666666666669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x v="21"/>
  </r>
  <r>
    <n v="103.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  <x v="11"/>
  </r>
  <r>
    <n v="120.25000000000001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  <x v="11"/>
  </r>
  <r>
    <n v="1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  <x v="11"/>
  </r>
  <r>
    <n v="122.14285714285715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x v="11"/>
  </r>
  <r>
    <n v="151.63999999999999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  <x v="11"/>
  </r>
  <r>
    <n v="104.4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  <x v="11"/>
  </r>
  <r>
    <n v="200.15333333333336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  <x v="11"/>
  </r>
  <r>
    <n v="101.8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  <x v="11"/>
  </r>
  <r>
    <n v="137.65714285714284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  <x v="11"/>
  </r>
  <r>
    <n v="303833.2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  <x v="11"/>
  </r>
  <r>
    <n v="198.850746268656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  <x v="11"/>
  </r>
  <r>
    <n v="202.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  <x v="11"/>
  </r>
  <r>
    <n v="117.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  <x v="11"/>
  </r>
  <r>
    <n v="294.72727272727275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  <x v="11"/>
  </r>
  <r>
    <n v="213.14633333333336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  <x v="11"/>
  </r>
  <r>
    <n v="104.2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  <x v="11"/>
  </r>
  <r>
    <n v="113.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  <x v="11"/>
  </r>
  <r>
    <n v="101.25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  <x v="11"/>
  </r>
  <r>
    <n v="125.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  <x v="11"/>
  </r>
  <r>
    <n v="1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  <x v="11"/>
  </r>
  <r>
    <n v="166.46153846153845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  <x v="11"/>
  </r>
  <r>
    <n v="119.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  <x v="11"/>
  </r>
  <r>
    <n v="100.47368421052632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x v="11"/>
  </r>
  <r>
    <n v="101.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  <x v="11"/>
  </r>
  <r>
    <n v="116.6666666666666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  <x v="11"/>
  </r>
  <r>
    <n v="108.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  <x v="11"/>
  </r>
  <r>
    <n v="114.72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  <x v="11"/>
  </r>
  <r>
    <n v="101.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  <x v="11"/>
  </r>
  <r>
    <n v="1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  <x v="11"/>
  </r>
  <r>
    <n v="103.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  <x v="11"/>
  </r>
  <r>
    <n v="154.97535999999999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  <x v="11"/>
  </r>
  <r>
    <n v="162.14066666666668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  <x v="11"/>
  </r>
  <r>
    <n v="104.42100000000001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  <x v="11"/>
  </r>
  <r>
    <n v="106.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  <x v="11"/>
  </r>
  <r>
    <n v="154.93846153846152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  <x v="11"/>
  </r>
  <r>
    <n v="110.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  <x v="11"/>
  </r>
  <r>
    <n v="110.91186666666665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  <x v="11"/>
  </r>
  <r>
    <n v="110.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  <x v="11"/>
  </r>
  <r>
    <n v="123.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  <x v="11"/>
  </r>
  <r>
    <n v="211.0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  <x v="11"/>
  </r>
  <r>
    <n v="1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  <x v="6"/>
  </r>
  <r>
    <n v="101.64999999999999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  <x v="6"/>
  </r>
  <r>
    <n v="108.33333333333333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x v="6"/>
  </r>
  <r>
    <n v="2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x v="6"/>
  </r>
  <r>
    <n v="100.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  <x v="6"/>
  </r>
  <r>
    <n v="125.06666666666666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  <x v="6"/>
  </r>
  <r>
    <n v="108.57142857142857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  <x v="6"/>
  </r>
  <r>
    <n v="145.70000000000002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  <x v="6"/>
  </r>
  <r>
    <n v="110.00000000000001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  <x v="6"/>
  </r>
  <r>
    <n v="102.23333333333333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  <x v="6"/>
  </r>
  <r>
    <n v="1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  <x v="6"/>
  </r>
  <r>
    <n v="101.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  <x v="6"/>
  </r>
  <r>
    <n v="141.17647058823528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  <x v="6"/>
  </r>
  <r>
    <n v="109.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  <x v="6"/>
  </r>
  <r>
    <n v="104.6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  <x v="6"/>
  </r>
  <r>
    <n v="1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  <x v="6"/>
  </r>
  <r>
    <n v="1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x v="6"/>
  </r>
  <r>
    <n v="102.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  <x v="6"/>
  </r>
  <r>
    <n v="100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x v="6"/>
  </r>
  <r>
    <n v="130.26085714285713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  <x v="6"/>
  </r>
  <r>
    <n v="39.627500000000005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  <x v="8"/>
  </r>
  <r>
    <n v="25.97666666666667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  <x v="8"/>
  </r>
  <r>
    <n v="65.24636363636364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  <x v="8"/>
  </r>
  <r>
    <n v="11.514000000000003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  <x v="8"/>
  </r>
  <r>
    <n v="11.360000000000003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  <x v="8"/>
  </r>
  <r>
    <n v="111.99130434782609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  <x v="8"/>
  </r>
  <r>
    <n v="15.500000000000004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  <x v="8"/>
  </r>
  <r>
    <n v="32.027999999999999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x v="8"/>
  </r>
  <r>
    <n v="0.60869565217391841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x v="8"/>
  </r>
  <r>
    <n v="31.115000000000002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  <x v="8"/>
  </r>
  <r>
    <n v="1.1266666666666647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  <x v="8"/>
  </r>
  <r>
    <n v="40.403999999999996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  <x v="8"/>
  </r>
  <r>
    <n v="1.333333333330966E-3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x v="8"/>
  </r>
  <r>
    <n v="5.7335000000000029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  <x v="8"/>
  </r>
  <r>
    <n v="15.324999999999999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  <x v="8"/>
  </r>
  <r>
    <n v="15.103448275862064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  <x v="8"/>
  </r>
  <r>
    <n v="0.50299999999999789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  <x v="8"/>
  </r>
  <r>
    <n v="1.3028138528138555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  <x v="8"/>
  </r>
  <r>
    <n v="0.30285714285713805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x v="8"/>
  </r>
  <r>
    <n v="8.879999999999999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  <x v="8"/>
  </r>
  <r>
    <n v="9.8400000000000034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  <x v="8"/>
  </r>
  <r>
    <n v="2.4299999999999988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x v="8"/>
  </r>
  <r>
    <n v="1.1299999999999977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  <x v="8"/>
  </r>
  <r>
    <n v="3.5520833333333335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  <x v="8"/>
  </r>
  <r>
    <n v="2.3306666666666698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  <x v="8"/>
  </r>
  <r>
    <n v="0.81599999999999451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  <x v="8"/>
  </r>
  <r>
    <n v="22.494285714285709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x v="8"/>
  </r>
  <r>
    <n v="1.3668000000000013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x v="8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  <x v="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  <x v="8"/>
  </r>
  <r>
    <n v="10.754135338345861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  <x v="8"/>
  </r>
  <r>
    <n v="19.759999999999998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x v="8"/>
  </r>
  <r>
    <n v="84.946999999999989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  <x v="8"/>
  </r>
  <r>
    <n v="49.382000000000005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  <x v="8"/>
  </r>
  <r>
    <n v="3.3033333333333359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  <x v="8"/>
  </r>
  <r>
    <n v="6.633999999999995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  <x v="8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  <x v="8"/>
  </r>
  <r>
    <n v="70.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  <x v="8"/>
  </r>
  <r>
    <n v="0.20000000000000018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x v="8"/>
  </r>
  <r>
    <n v="102.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  <x v="8"/>
  </r>
  <r>
    <n v="377.73333333333335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  <x v="9"/>
  </r>
  <r>
    <n v="1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  <x v="9"/>
  </r>
  <r>
    <n v="147.32653061224491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  <x v="9"/>
  </r>
  <r>
    <n v="102.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  <x v="9"/>
  </r>
  <r>
    <n v="101.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  <x v="9"/>
  </r>
  <r>
    <n v="204.2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  <x v="9"/>
  </r>
  <r>
    <n v="104.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  <x v="9"/>
  </r>
  <r>
    <n v="101.265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  <x v="9"/>
  </r>
  <r>
    <n v="136.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  <x v="9"/>
  </r>
  <r>
    <n v="133.6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  <x v="9"/>
  </r>
  <r>
    <n v="130.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  <x v="9"/>
  </r>
  <r>
    <n v="122.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  <x v="9"/>
  </r>
  <r>
    <n v="182.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  <x v="9"/>
  </r>
  <r>
    <n v="125.30000000000001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  <x v="9"/>
  </r>
  <r>
    <n v="111.666666666666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  <x v="9"/>
  </r>
  <r>
    <n v="115.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  <x v="9"/>
  </r>
  <r>
    <n v="173.2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  <x v="9"/>
  </r>
  <r>
    <n v="125.98333333333333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  <x v="9"/>
  </r>
  <r>
    <n v="109.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x v="9"/>
  </r>
  <r>
    <n v="100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x v="9"/>
  </r>
  <r>
    <n v="118.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  <x v="11"/>
  </r>
  <r>
    <n v="100.26666666666667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  <x v="11"/>
  </r>
  <r>
    <n v="126.48920000000001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  <x v="11"/>
  </r>
  <r>
    <n v="114.26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  <x v="11"/>
  </r>
  <r>
    <n v="110.7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  <x v="11"/>
  </r>
  <r>
    <n v="105.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  <x v="11"/>
  </r>
  <r>
    <n v="103.66666666666666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x v="11"/>
  </r>
  <r>
    <n v="107.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  <x v="11"/>
  </r>
  <r>
    <n v="1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x v="11"/>
  </r>
  <r>
    <n v="105.01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  <x v="11"/>
  </r>
  <r>
    <n v="189.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  <x v="11"/>
  </r>
  <r>
    <n v="171.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  <x v="11"/>
  </r>
  <r>
    <n v="252.48648648648651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  <x v="11"/>
  </r>
  <r>
    <n v="116.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  <x v="11"/>
  </r>
  <r>
    <n v="203.35000000000002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  <x v="11"/>
  </r>
  <r>
    <n v="111.6000000000000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  <x v="11"/>
  </r>
  <r>
    <n v="4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x v="11"/>
  </r>
  <r>
    <n v="107.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  <x v="11"/>
  </r>
  <r>
    <n v="104.3625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  <x v="11"/>
  </r>
  <r>
    <n v="212.40909090909091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  <x v="11"/>
  </r>
  <r>
    <n v="124.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  <x v="11"/>
  </r>
  <r>
    <n v="110.40612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  <x v="11"/>
  </r>
  <r>
    <n v="218.75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x v="11"/>
  </r>
  <r>
    <n v="136.625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  <x v="11"/>
  </r>
  <r>
    <n v="134.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  <x v="11"/>
  </r>
  <r>
    <n v="145.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  <x v="11"/>
  </r>
  <r>
    <n v="109.1071428571428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  <x v="11"/>
  </r>
  <r>
    <n v="110.2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  <x v="11"/>
  </r>
  <r>
    <n v="113.64000000000001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  <x v="11"/>
  </r>
  <r>
    <n v="102.35000000000001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  <x v="11"/>
  </r>
  <r>
    <n v="122.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  <x v="11"/>
  </r>
  <r>
    <n v="111.88571428571427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  <x v="11"/>
  </r>
  <r>
    <n v="107.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  <x v="11"/>
  </r>
  <r>
    <n v="113.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  <x v="11"/>
  </r>
  <r>
    <n v="109.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  <x v="11"/>
  </r>
  <r>
    <n v="126.14444444444443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  <x v="11"/>
  </r>
  <r>
    <n v="167.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  <x v="11"/>
  </r>
  <r>
    <n v="496.51999999999992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  <x v="11"/>
  </r>
  <r>
    <n v="109.16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  <x v="11"/>
  </r>
  <r>
    <n v="102.5749999999999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  <x v="11"/>
  </r>
  <r>
    <n v="1.6620689655172383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x v="22"/>
  </r>
  <r>
    <n v="0.41999999999999815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  <x v="22"/>
  </r>
  <r>
    <n v="0.12499999999999734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x v="22"/>
  </r>
  <r>
    <n v="0.50000000000000044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x v="22"/>
  </r>
  <r>
    <n v="7.1999999999999957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x v="22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  <x v="22"/>
  </r>
  <r>
    <n v="1.6666666666664831E-2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x v="22"/>
  </r>
  <r>
    <n v="0.23333333333332984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  <x v="22"/>
  </r>
  <r>
    <n v="4.571428571428571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  <x v="22"/>
  </r>
  <r>
    <n v="5.0000000000000044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x v="22"/>
  </r>
  <r>
    <n v="0.20000000000000018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x v="22"/>
  </r>
  <r>
    <n v="18.181818181818176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  <x v="22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  <x v="22"/>
  </r>
  <r>
    <n v="1.2222222222222245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x v="22"/>
  </r>
  <r>
    <n v="0.20000000000000018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x v="22"/>
  </r>
  <r>
    <n v="7.0634920634920606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x v="22"/>
  </r>
  <r>
    <n v="2.7272727272727226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x v="22"/>
  </r>
  <r>
    <n v="0.10000000000000009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x v="22"/>
  </r>
  <r>
    <n v="0.10400000000000409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x v="22"/>
  </r>
  <r>
    <n v="0.3333333333333299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x v="22"/>
  </r>
  <r>
    <n v="20.36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  <x v="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  <x v="22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  <x v="22"/>
  </r>
  <r>
    <n v="8.379999999999999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x v="22"/>
  </r>
  <r>
    <n v="4.5000000000000036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x v="22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  <x v="22"/>
  </r>
  <r>
    <n v="8.06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x v="22"/>
  </r>
  <r>
    <n v="31.947058823529417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  <x v="22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  <x v="22"/>
  </r>
  <r>
    <n v="6.7083333333333384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x v="22"/>
  </r>
  <r>
    <n v="9.9878048780487774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  <x v="22"/>
  </r>
  <r>
    <n v="0.10000000000000009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x v="22"/>
  </r>
  <r>
    <n v="0.77000000000000401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x v="22"/>
  </r>
  <r>
    <n v="26.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  <x v="22"/>
  </r>
  <r>
    <n v="3.0000000000000027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x v="22"/>
  </r>
  <r>
    <n v="6.6055045871559637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x v="22"/>
  </r>
  <r>
    <n v="7.6923076923085532E-3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x v="22"/>
  </r>
  <r>
    <n v="1.1222222222222245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  <x v="22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  <x v="22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  <x v="22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  <x v="2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  <x v="22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  <x v="22"/>
  </r>
  <r>
    <n v="1.4999999999998348E-2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x v="22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  <x v="22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  <x v="22"/>
  </r>
  <r>
    <n v="9.9999999999544897E-4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x v="22"/>
  </r>
  <r>
    <n v="1.0554089709757797E-2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x v="22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  <x v="2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  <x v="22"/>
  </r>
  <r>
    <n v="0.85714285714285632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x v="22"/>
  </r>
  <r>
    <n v="10.499999999999998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x v="22"/>
  </r>
  <r>
    <n v="2.9000000000000026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  <x v="22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  <x v="22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  <x v="22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  <x v="22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  <x v="22"/>
  </r>
  <r>
    <n v="101.24459999999999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  <x v="23"/>
  </r>
  <r>
    <n v="108.5175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  <x v="23"/>
  </r>
  <r>
    <n v="147.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x v="23"/>
  </r>
  <r>
    <n v="163.20000000000002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  <x v="23"/>
  </r>
  <r>
    <n v="456.41449999999998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  <x v="23"/>
  </r>
  <r>
    <n v="107.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  <x v="23"/>
  </r>
  <r>
    <n v="115.08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x v="23"/>
  </r>
  <r>
    <n v="102.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  <x v="23"/>
  </r>
  <r>
    <n v="108.42485875706214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  <x v="23"/>
  </r>
  <r>
    <n v="125.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  <x v="23"/>
  </r>
  <r>
    <n v="103.840625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  <x v="23"/>
  </r>
  <r>
    <n v="138.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  <x v="23"/>
  </r>
  <r>
    <n v="120.51600000000001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  <x v="23"/>
  </r>
  <r>
    <n v="112.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  <x v="23"/>
  </r>
  <r>
    <n v="188.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  <x v="23"/>
  </r>
  <r>
    <n v="661.55466666666666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  <x v="23"/>
  </r>
  <r>
    <n v="111.3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  <x v="23"/>
  </r>
  <r>
    <n v="1181.6142199999999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  <x v="23"/>
  </r>
  <r>
    <n v="137.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  <x v="23"/>
  </r>
  <r>
    <n v="117.04040000000001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  <x v="23"/>
  </r>
  <r>
    <n v="2.1000000000000019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x v="10"/>
  </r>
  <r>
    <n v="0.10000000000000009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x v="10"/>
  </r>
  <r>
    <n v="0.71428571428571175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x v="10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  <x v="10"/>
  </r>
  <r>
    <n v="2.2388059701492491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x v="10"/>
  </r>
  <r>
    <n v="0.23999999999999577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x v="10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  <x v="10"/>
  </r>
  <r>
    <n v="2.4000000000000021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x v="1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  <x v="10"/>
  </r>
  <r>
    <n v="30.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  <x v="10"/>
  </r>
  <r>
    <n v="8.3333333333333375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x v="10"/>
  </r>
  <r>
    <n v="0.74999999999999512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x v="10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  <x v="10"/>
  </r>
  <r>
    <n v="8.8999999999999968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  <x v="10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  <x v="10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  <x v="10"/>
  </r>
  <r>
    <n v="6.6666666666659324E-3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x v="10"/>
  </r>
  <r>
    <n v="1.9000000000000017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x v="10"/>
  </r>
  <r>
    <n v="0.24999999999999467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x v="10"/>
  </r>
  <r>
    <n v="25.035714285714285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  <x v="10"/>
  </r>
  <r>
    <n v="166.33076923076922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  <x v="20"/>
  </r>
  <r>
    <n v="101.44545454545455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  <x v="20"/>
  </r>
  <r>
    <n v="107.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  <x v="20"/>
  </r>
  <r>
    <n v="277.93846153846158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  <x v="20"/>
  </r>
  <r>
    <n v="103.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  <x v="20"/>
  </r>
  <r>
    <n v="111.4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  <x v="20"/>
  </r>
  <r>
    <n v="2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  <x v="20"/>
  </r>
  <r>
    <n v="110.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  <x v="20"/>
  </r>
  <r>
    <n v="123.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  <x v="20"/>
  </r>
  <r>
    <n v="101.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  <x v="20"/>
  </r>
  <r>
    <n v="111.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  <x v="20"/>
  </r>
  <r>
    <n v="558.7714285714286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  <x v="20"/>
  </r>
  <r>
    <n v="150.01875000000001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  <x v="20"/>
  </r>
  <r>
    <n v="106.476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  <x v="20"/>
  </r>
  <r>
    <n v="157.18899999999999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  <x v="20"/>
  </r>
  <r>
    <n v="108.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  <x v="20"/>
  </r>
  <r>
    <n v="161.98000000000002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  <x v="20"/>
  </r>
  <r>
    <n v="205.3666666666666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  <x v="20"/>
  </r>
  <r>
    <n v="103.36388888888889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  <x v="20"/>
  </r>
  <r>
    <n v="103.4722222222222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  <x v="20"/>
  </r>
  <r>
    <n v="106.81333333333333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  <x v="20"/>
  </r>
  <r>
    <n v="138.96574712643678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  <x v="20"/>
  </r>
  <r>
    <n v="124.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  <x v="20"/>
  </r>
  <r>
    <n v="207.00000000000003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  <x v="20"/>
  </r>
  <r>
    <n v="174.00576923076923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  <x v="20"/>
  </r>
  <r>
    <n v="120.32608695652173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  <x v="20"/>
  </r>
  <r>
    <n v="110.44428571428573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  <x v="20"/>
  </r>
  <r>
    <n v="281.56666666666672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  <x v="20"/>
  </r>
  <r>
    <n v="100.67894736842105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  <x v="20"/>
  </r>
  <r>
    <n v="134.82571428571427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  <x v="20"/>
  </r>
  <r>
    <n v="175.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  <x v="20"/>
  </r>
  <r>
    <n v="484.01999999999992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  <x v="20"/>
  </r>
  <r>
    <n v="145.14000000000001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  <x v="20"/>
  </r>
  <r>
    <n v="417.73333333333335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  <x v="20"/>
  </r>
  <r>
    <n v="132.42499999999998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  <x v="20"/>
  </r>
  <r>
    <n v="250.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  <x v="20"/>
  </r>
  <r>
    <n v="179.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  <x v="20"/>
  </r>
  <r>
    <n v="102.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  <x v="20"/>
  </r>
  <r>
    <n v="135.98609999999999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  <x v="20"/>
  </r>
  <r>
    <n v="117.86666666666667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  <x v="20"/>
  </r>
  <r>
    <n v="3.3333333333329662E-2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x v="24"/>
  </r>
  <r>
    <n v="4.0000000000000036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x v="24"/>
  </r>
  <r>
    <n v="0.44444444444444731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x v="24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  <x v="24"/>
  </r>
  <r>
    <n v="3.3333333333329662E-2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x v="24"/>
  </r>
  <r>
    <n v="28.900000000000002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  <x v="24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  <x v="24"/>
  </r>
  <r>
    <n v="8.5714285714285747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x v="24"/>
  </r>
  <r>
    <n v="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  <x v="24"/>
  </r>
  <r>
    <n v="13.466666666666672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  <x v="2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  <x v="24"/>
  </r>
  <r>
    <n v="49.186046511627914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  <x v="24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  <x v="24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  <x v="24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  <x v="24"/>
  </r>
  <r>
    <n v="45.13333333333334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  <x v="24"/>
  </r>
  <r>
    <n v="4.0000000000000036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x v="24"/>
  </r>
  <r>
    <n v="4.6666666666666634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  <x v="24"/>
  </r>
  <r>
    <n v="0.33333333333332993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x v="24"/>
  </r>
  <r>
    <n v="3.7599999999999967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x v="24"/>
  </r>
  <r>
    <n v="0.6700000000000039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x v="25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  <x v="25"/>
  </r>
  <r>
    <n v="1.4166666666666661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x v="25"/>
  </r>
  <r>
    <n v="0.10000000000000009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x v="25"/>
  </r>
  <r>
    <n v="2.500000000000002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x v="25"/>
  </r>
  <r>
    <n v="21.250000000000004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  <x v="25"/>
  </r>
  <r>
    <n v="4.1176470588235254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  <x v="25"/>
  </r>
  <r>
    <n v="13.639999999999997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x v="25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  <x v="25"/>
  </r>
  <r>
    <n v="41.400000000000006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  <x v="25"/>
  </r>
  <r>
    <n v="0.66115702479339067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x v="25"/>
  </r>
  <r>
    <n v="5.0000000000000044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  <x v="25"/>
  </r>
  <r>
    <n v="2.4777777777777787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  <x v="25"/>
  </r>
  <r>
    <n v="5.0599999999999978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  <x v="25"/>
  </r>
  <r>
    <n v="22.909999999999997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  <x v="25"/>
  </r>
  <r>
    <n v="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x v="25"/>
  </r>
  <r>
    <n v="0.54999999999999494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x v="25"/>
  </r>
  <r>
    <n v="10.806536636794938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x v="25"/>
  </r>
  <r>
    <n v="0.84008400840084319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x v="25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  <x v="25"/>
  </r>
  <r>
    <n v="0.50000000000000044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x v="26"/>
  </r>
  <r>
    <n v="9.2999999999999972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x v="26"/>
  </r>
  <r>
    <n v="7.5000000000002842E-2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x v="26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  <x v="26"/>
  </r>
  <r>
    <n v="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  <x v="26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  <x v="26"/>
  </r>
  <r>
    <n v="1.3333333333331865E-2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x v="26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  <x v="26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  <x v="26"/>
  </r>
  <r>
    <n v="1.7000000000000015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x v="26"/>
  </r>
  <r>
    <n v="29.228571428571428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  <x v="26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  <x v="26"/>
  </r>
  <r>
    <n v="1.3636363636360116E-2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x v="26"/>
  </r>
  <r>
    <n v="20.499999999999996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0.28000000000000247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x v="26"/>
  </r>
  <r>
    <n v="2.3076923076923106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x v="26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  <x v="26"/>
  </r>
  <r>
    <n v="0.12499999999999734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x v="26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  <x v="26"/>
  </r>
  <r>
    <n v="7.3400000000000016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  <x v="26"/>
  </r>
  <r>
    <n v="108.249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  <x v="11"/>
  </r>
  <r>
    <n v="100.16666666666667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  <x v="11"/>
  </r>
  <r>
    <n v="100.03299999999999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  <x v="11"/>
  </r>
  <r>
    <n v="122.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  <x v="11"/>
  </r>
  <r>
    <n v="100.69333333333334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  <x v="11"/>
  </r>
  <r>
    <n v="101.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  <x v="11"/>
  </r>
  <r>
    <n v="145.11000000000001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  <x v="11"/>
  </r>
  <r>
    <n v="101.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  <x v="11"/>
  </r>
  <r>
    <n v="118.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x v="11"/>
  </r>
  <r>
    <n v="271.84999999999997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  <x v="11"/>
  </r>
  <r>
    <n v="125.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  <x v="11"/>
  </r>
  <r>
    <n v="110.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x v="11"/>
  </r>
  <r>
    <n v="101.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  <x v="11"/>
  </r>
  <r>
    <n v="102.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  <x v="11"/>
  </r>
  <r>
    <n v="114.12499999999999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  <x v="11"/>
  </r>
  <r>
    <n v="104.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  <x v="11"/>
  </r>
  <r>
    <n v="145.8571428571428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  <x v="11"/>
  </r>
  <r>
    <n v="105.06666666666666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  <x v="11"/>
  </r>
  <r>
    <n v="133.33333333333331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  <x v="11"/>
  </r>
  <r>
    <n v="112.99999999999999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  <x v="11"/>
  </r>
  <r>
    <n v="121.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  <x v="11"/>
  </r>
  <r>
    <n v="101.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  <x v="11"/>
  </r>
  <r>
    <n v="101.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  <x v="11"/>
  </r>
  <r>
    <n v="1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x v="11"/>
  </r>
  <r>
    <n v="155.33333333333331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  <x v="11"/>
  </r>
  <r>
    <n v="101.187500000000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  <x v="11"/>
  </r>
  <r>
    <n v="1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  <x v="11"/>
  </r>
  <r>
    <n v="100.925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  <x v="11"/>
  </r>
  <r>
    <n v="103.66666666666666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  <x v="11"/>
  </r>
  <r>
    <n v="265.25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  <x v="11"/>
  </r>
  <r>
    <n v="155.91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  <x v="11"/>
  </r>
  <r>
    <n v="101.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  <x v="11"/>
  </r>
  <r>
    <n v="100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  <x v="11"/>
  </r>
  <r>
    <n v="100.49999999999999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  <x v="11"/>
  </r>
  <r>
    <n v="125.30000000000001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  <x v="11"/>
  </r>
  <r>
    <n v="103.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  <x v="11"/>
  </r>
  <r>
    <n v="103.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x v="11"/>
  </r>
  <r>
    <n v="1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  <x v="11"/>
  </r>
  <r>
    <n v="100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  <x v="11"/>
  </r>
  <r>
    <n v="169.86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  <x v="11"/>
  </r>
  <r>
    <n v="101.4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x v="27"/>
  </r>
  <r>
    <n v="100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  <x v="27"/>
  </r>
  <r>
    <n v="124.69999999999999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  <x v="27"/>
  </r>
  <r>
    <n v="109.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  <x v="27"/>
  </r>
  <r>
    <n v="110.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x v="27"/>
  </r>
  <r>
    <n v="110.2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  <x v="27"/>
  </r>
  <r>
    <n v="104.71999999999998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  <x v="27"/>
  </r>
  <r>
    <n v="125.2608695652174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  <x v="27"/>
  </r>
  <r>
    <n v="100.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  <x v="27"/>
  </r>
  <r>
    <n v="141.55000000000001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  <x v="27"/>
  </r>
  <r>
    <n v="100.75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00.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  <x v="27"/>
  </r>
  <r>
    <n v="174.2304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  <x v="27"/>
  </r>
  <r>
    <n v="119.90909090909092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  <x v="27"/>
  </r>
  <r>
    <n v="142.86666666666665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  <x v="27"/>
  </r>
  <r>
    <n v="100.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  <x v="27"/>
  </r>
  <r>
    <n v="104.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  <x v="27"/>
  </r>
  <r>
    <n v="132.23333333333335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  <x v="27"/>
  </r>
  <r>
    <n v="112.80000000000001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  <x v="27"/>
  </r>
  <r>
    <n v="1253.75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  <x v="27"/>
  </r>
  <r>
    <n v="102.50632911392405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  <x v="27"/>
  </r>
  <r>
    <n v="102.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  <x v="27"/>
  </r>
  <r>
    <n v="1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x v="27"/>
  </r>
  <r>
    <n v="122.40879999999999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  <x v="27"/>
  </r>
  <r>
    <n v="119.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  <x v="27"/>
  </r>
  <r>
    <n v="160.88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  <x v="27"/>
  </r>
  <r>
    <n v="126.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  <x v="27"/>
  </r>
  <r>
    <n v="102.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  <x v="27"/>
  </r>
  <r>
    <n v="139.75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  <x v="27"/>
  </r>
  <r>
    <n v="102.60000000000001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  <x v="27"/>
  </r>
  <r>
    <n v="100.67349999999999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  <x v="27"/>
  </r>
  <r>
    <n v="112.9411764705882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  <x v="27"/>
  </r>
  <r>
    <n v="128.09523809523807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  <x v="27"/>
  </r>
  <r>
    <n v="201.7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  <x v="27"/>
  </r>
  <r>
    <n v="137.416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  <x v="27"/>
  </r>
  <r>
    <n v="115.33333333333333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  <x v="27"/>
  </r>
  <r>
    <n v="111.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  <x v="27"/>
  </r>
  <r>
    <n v="118.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  <x v="27"/>
  </r>
  <r>
    <n v="1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x v="27"/>
  </r>
  <r>
    <n v="117.5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x v="27"/>
  </r>
  <r>
    <n v="101.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  <x v="28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  <x v="28"/>
  </r>
  <r>
    <n v="21.714285714285719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x v="28"/>
  </r>
  <r>
    <n v="109.125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  <x v="28"/>
  </r>
  <r>
    <n v="102.85714285714285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x v="28"/>
  </r>
  <r>
    <n v="0.36000000000000476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x v="28"/>
  </r>
  <r>
    <n v="31.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  <x v="28"/>
  </r>
  <r>
    <n v="44.3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  <x v="28"/>
  </r>
  <r>
    <n v="100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  <x v="28"/>
  </r>
  <r>
    <n v="25.4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  <x v="28"/>
  </r>
  <r>
    <n v="33.473333333333329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  <x v="28"/>
  </r>
  <r>
    <n v="47.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  <x v="28"/>
  </r>
  <r>
    <n v="9.3333333333333375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x v="28"/>
  </r>
  <r>
    <n v="4.9999999999994493E-2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x v="28"/>
  </r>
  <r>
    <n v="11.708333333333332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  <x v="28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  <x v="28"/>
  </r>
  <r>
    <n v="20.208000000000006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  <x v="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x v="4"/>
    <x v="28"/>
  </r>
  <r>
    <n v="4.2311459353574943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x v="28"/>
  </r>
  <r>
    <n v="26.0600000000000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  <x v="28"/>
  </r>
  <r>
    <n v="0.1980198019801982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x v="28"/>
  </r>
  <r>
    <n v="6.0606060606094303E-3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x v="28"/>
  </r>
  <r>
    <n v="1.0199999999999987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x v="28"/>
  </r>
  <r>
    <n v="65.100000000000009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  <x v="28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  <x v="28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  <x v="28"/>
  </r>
  <r>
    <n v="9.7400000000000038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  <x v="28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  <x v="28"/>
  </r>
  <r>
    <n v="4.8571428571428594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x v="28"/>
  </r>
  <r>
    <n v="0.68000000000000282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x v="28"/>
  </r>
  <r>
    <n v="10.499999999999998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x v="28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  <x v="28"/>
  </r>
  <r>
    <n v="1.6666666666666718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x v="28"/>
  </r>
  <r>
    <n v="7.8679999999999968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  <x v="28"/>
  </r>
  <r>
    <n v="0.21999999999999797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x v="28"/>
  </r>
  <r>
    <n v="7.4999999999999956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x v="28"/>
  </r>
  <r>
    <n v="42.725880551301685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  <x v="28"/>
  </r>
  <r>
    <n v="0.2142857142857113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x v="28"/>
  </r>
  <r>
    <n v="0.87500000000000355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  <x v="28"/>
  </r>
  <r>
    <n v="5.6250000000000018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  <x v="28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  <x v="28"/>
  </r>
  <r>
    <n v="3.472222222222765E-2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x v="28"/>
  </r>
  <r>
    <n v="6.4999999999999947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  <x v="28"/>
  </r>
  <r>
    <n v="0.5833333333333357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x v="28"/>
  </r>
  <r>
    <n v="10.18181818181818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  <x v="28"/>
  </r>
  <r>
    <n v="33.784615384615378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x v="28"/>
  </r>
  <r>
    <n v="3.3333333333329662E-2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x v="28"/>
  </r>
  <r>
    <n v="68.399999999999991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  <x v="28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  <x v="28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  <x v="28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  <x v="28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  <x v="28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  <x v="28"/>
  </r>
  <r>
    <n v="2.2222222222223476E-2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x v="28"/>
  </r>
  <r>
    <n v="10.999999999999998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x v="28"/>
  </r>
  <r>
    <n v="0.73333333333333028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x v="28"/>
  </r>
  <r>
    <n v="21.250000000000004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  <x v="28"/>
  </r>
  <r>
    <n v="0.40000000000000036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x v="28"/>
  </r>
  <r>
    <n v="0.10000000000000009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x v="28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  <x v="28"/>
  </r>
  <r>
    <n v="110.83333333333334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  <x v="20"/>
  </r>
  <r>
    <n v="108.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  <x v="20"/>
  </r>
  <r>
    <n v="100.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  <x v="20"/>
  </r>
  <r>
    <n v="118.45454545454545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  <x v="20"/>
  </r>
  <r>
    <n v="114.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  <x v="20"/>
  </r>
  <r>
    <n v="148.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  <x v="20"/>
  </r>
  <r>
    <n v="104.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  <x v="20"/>
  </r>
  <r>
    <n v="129.94800000000001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  <x v="20"/>
  </r>
  <r>
    <n v="123.48756218905473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  <x v="20"/>
  </r>
  <r>
    <n v="201.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  <x v="20"/>
  </r>
  <r>
    <n v="102.89999999999999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  <x v="20"/>
  </r>
  <r>
    <n v="260.16666666666663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  <x v="20"/>
  </r>
  <r>
    <n v="1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  <x v="20"/>
  </r>
  <r>
    <n v="110.52941176470587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  <x v="20"/>
  </r>
  <r>
    <n v="120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x v="20"/>
  </r>
  <r>
    <n v="102.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x v="20"/>
  </r>
  <r>
    <n v="115.9999999999999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  <x v="20"/>
  </r>
  <r>
    <n v="114.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  <x v="20"/>
  </r>
  <r>
    <n v="106.60000000000001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  <x v="20"/>
  </r>
  <r>
    <n v="165.44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  <x v="20"/>
  </r>
  <r>
    <n v="1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  <x v="20"/>
  </r>
  <r>
    <n v="8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x v="20"/>
  </r>
  <r>
    <n v="101.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  <x v="20"/>
  </r>
  <r>
    <n v="19.599999999999994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  <x v="20"/>
  </r>
  <r>
    <n v="59.467839999999995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  <x v="20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  <x v="20"/>
  </r>
  <r>
    <n v="45.720000000000006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  <x v="20"/>
  </r>
  <r>
    <n v="3.7399999999999989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  <x v="20"/>
  </r>
  <r>
    <n v="2.7024999999999966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  <x v="20"/>
  </r>
  <r>
    <n v="56.51428571428572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x v="20"/>
  </r>
  <r>
    <n v="21.30952380952381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x v="20"/>
  </r>
  <r>
    <n v="15.600000000000003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  <x v="20"/>
  </r>
  <r>
    <n v="6.2566666666666659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  <x v="20"/>
  </r>
  <r>
    <n v="45.9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  <x v="20"/>
  </r>
  <r>
    <n v="65.101538461538453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  <x v="20"/>
  </r>
  <r>
    <n v="6.6999999999999948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x v="20"/>
  </r>
  <r>
    <n v="13.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x v="20"/>
  </r>
  <r>
    <n v="1.9900000000000029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  <x v="20"/>
  </r>
  <r>
    <n v="36.236363636363635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  <x v="20"/>
  </r>
  <r>
    <n v="39.743333333333332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  <x v="20"/>
  </r>
  <r>
    <n v="25.763636363636365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  <x v="20"/>
  </r>
  <r>
    <n v="15.491428571428568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  <x v="20"/>
  </r>
  <r>
    <n v="23.692500000000006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  <x v="20"/>
  </r>
  <r>
    <n v="39.76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  <x v="20"/>
  </r>
  <r>
    <n v="20.220833333333331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  <x v="20"/>
  </r>
  <r>
    <n v="47.631578947368425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  <x v="20"/>
  </r>
  <r>
    <n v="15.329999999999998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  <x v="20"/>
  </r>
  <r>
    <n v="1.3818181818181841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x v="20"/>
  </r>
  <r>
    <n v="0.50000000000000044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x v="20"/>
  </r>
  <r>
    <n v="4.9575757575757606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  <x v="20"/>
  </r>
  <r>
    <n v="3.5666666666666624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x v="20"/>
  </r>
  <r>
    <n v="61.124000000000002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  <x v="20"/>
  </r>
  <r>
    <n v="1.3333333333333308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x v="20"/>
  </r>
  <r>
    <n v="11.077777777777776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  <x v="20"/>
  </r>
  <r>
    <n v="38.735714285714288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  <x v="20"/>
  </r>
  <r>
    <n v="22.05263157894737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  <x v="20"/>
  </r>
  <r>
    <n v="67.55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x v="20"/>
  </r>
  <r>
    <n v="13.637500000000003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  <x v="20"/>
  </r>
  <r>
    <n v="1.7457500000000015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  <x v="20"/>
  </r>
  <r>
    <n v="20.449632511889327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  <x v="20"/>
  </r>
  <r>
    <n v="13.852941176470591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  <x v="20"/>
  </r>
  <r>
    <n v="48.48571428571428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  <x v="20"/>
  </r>
  <r>
    <n v="30.800000000000004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  <x v="20"/>
  </r>
  <r>
    <n v="35.174193548387102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  <x v="20"/>
  </r>
  <r>
    <n v="36.404444444444437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  <x v="20"/>
  </r>
  <r>
    <n v="2.9549999999999965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  <x v="20"/>
  </r>
  <r>
    <n v="11.060000000000002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  <x v="20"/>
  </r>
  <r>
    <n v="41.407142857142851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  <x v="20"/>
  </r>
  <r>
    <n v="10.857142857142854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  <x v="20"/>
  </r>
  <r>
    <n v="3.3333333333333326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x v="20"/>
  </r>
  <r>
    <n v="7.407407407407085E-2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  <x v="20"/>
  </r>
  <r>
    <n v="13.30769230769231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  <x v="20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  <x v="20"/>
  </r>
  <r>
    <n v="49.183333333333337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  <x v="20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  <x v="20"/>
  </r>
  <r>
    <n v="2.0360000000000045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  <x v="20"/>
  </r>
  <r>
    <n v="52.327777777777776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x v="20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  <x v="20"/>
  </r>
  <r>
    <n v="2.083333333333337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x v="20"/>
  </r>
  <r>
    <n v="6.5653846153846178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  <x v="20"/>
  </r>
  <r>
    <n v="134.88999999999999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  <x v="11"/>
  </r>
  <r>
    <n v="100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  <x v="11"/>
  </r>
  <r>
    <n v="115.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  <x v="11"/>
  </r>
  <r>
    <n v="100.06666666666666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x v="11"/>
  </r>
  <r>
    <n v="105.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x v="11"/>
  </r>
  <r>
    <n v="1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  <x v="11"/>
  </r>
  <r>
    <n v="100.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  <x v="11"/>
  </r>
  <r>
    <n v="100.16000000000001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  <x v="11"/>
  </r>
  <r>
    <n v="166.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  <x v="11"/>
  </r>
  <r>
    <n v="101.53333333333335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  <x v="11"/>
  </r>
  <r>
    <n v="1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  <x v="11"/>
  </r>
  <r>
    <n v="142.85714285714286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x v="11"/>
  </r>
  <r>
    <n v="262.5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x v="11"/>
  </r>
  <r>
    <n v="118.04999999999998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  <x v="11"/>
  </r>
  <r>
    <n v="1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  <x v="11"/>
  </r>
  <r>
    <n v="200.34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  <x v="11"/>
  </r>
  <r>
    <n v="306.83333333333331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  <x v="11"/>
  </r>
  <r>
    <n v="100.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  <x v="11"/>
  </r>
  <r>
    <n v="205.29999999999998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  <x v="11"/>
  </r>
  <r>
    <n v="108.88888888888889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  <x v="11"/>
  </r>
  <r>
    <n v="101.75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  <x v="11"/>
  </r>
  <r>
    <n v="125.25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  <x v="11"/>
  </r>
  <r>
    <n v="124.006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  <x v="11"/>
  </r>
  <r>
    <n v="101.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x v="11"/>
  </r>
  <r>
    <n v="100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  <x v="11"/>
  </r>
  <r>
    <n v="137.92666666666668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  <x v="11"/>
  </r>
  <r>
    <n v="120.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  <x v="11"/>
  </r>
  <r>
    <n v="107.36666666666667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  <x v="11"/>
  </r>
  <r>
    <n v="100.33333333333334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  <x v="11"/>
  </r>
  <r>
    <n v="101.52222222222223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  <x v="11"/>
  </r>
  <r>
    <n v="100.07692307692308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  <x v="11"/>
  </r>
  <r>
    <n v="116.96666666666667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  <x v="11"/>
  </r>
  <r>
    <n v="101.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  <x v="11"/>
  </r>
  <r>
    <n v="102.12366666666665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  <x v="11"/>
  </r>
  <r>
    <n v="154.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  <x v="11"/>
  </r>
  <r>
    <n v="101.25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  <x v="11"/>
  </r>
  <r>
    <n v="100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  <x v="11"/>
  </r>
  <r>
    <n v="108.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  <x v="11"/>
  </r>
  <r>
    <n v="131.83333333333334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  <x v="11"/>
  </r>
  <r>
    <n v="133.46666666666667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  <x v="11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  <x v="18"/>
  </r>
  <r>
    <n v="8.0833333333333321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  <x v="18"/>
  </r>
  <r>
    <n v="0.40000000000000036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x v="18"/>
  </r>
  <r>
    <n v="42.892307692307696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  <x v="18"/>
  </r>
  <r>
    <n v="3.6363636363612173E-3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x v="18"/>
  </r>
  <r>
    <n v="0.50000000000000044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x v="18"/>
  </r>
  <r>
    <n v="4.9999999999994493E-2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x v="18"/>
  </r>
  <r>
    <n v="4.867999999999995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  <x v="18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  <x v="18"/>
  </r>
  <r>
    <n v="10.31428571428571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  <x v="18"/>
  </r>
  <r>
    <n v="71.784615384615378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  <x v="18"/>
  </r>
  <r>
    <n v="1.0600000000000054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  <x v="18"/>
  </r>
  <r>
    <n v="0.44999999999999485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x v="18"/>
  </r>
  <r>
    <n v="1.6249999999995435E-2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x v="18"/>
  </r>
  <r>
    <n v="0.50999999999999934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x v="1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  <x v="18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  <x v="18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  <x v="18"/>
  </r>
  <r>
    <n v="0.11999999999999789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x v="18"/>
  </r>
  <r>
    <n v="20.079999999999998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  <x v="18"/>
  </r>
  <r>
    <n v="172.68449999999999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  <x v="14"/>
  </r>
  <r>
    <n v="100.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  <x v="14"/>
  </r>
  <r>
    <n v="104.8048048048048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  <x v="14"/>
  </r>
  <r>
    <n v="135.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  <x v="14"/>
  </r>
  <r>
    <n v="116.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  <x v="14"/>
  </r>
  <r>
    <n v="102.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  <x v="14"/>
  </r>
  <r>
    <n v="111.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  <x v="14"/>
  </r>
  <r>
    <n v="166.08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  <x v="14"/>
  </r>
  <r>
    <n v="106.60000000000001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  <x v="14"/>
  </r>
  <r>
    <n v="144.58441666666667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  <x v="14"/>
  </r>
  <r>
    <n v="105.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  <x v="14"/>
  </r>
  <r>
    <n v="136.60000000000002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  <x v="14"/>
  </r>
  <r>
    <n v="1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  <x v="14"/>
  </r>
  <r>
    <n v="114.5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x v="14"/>
  </r>
  <r>
    <n v="101.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  <x v="14"/>
  </r>
  <r>
    <n v="123.94678492239468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x v="14"/>
  </r>
  <r>
    <n v="102.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  <x v="14"/>
  </r>
  <r>
    <n v="144.5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  <x v="14"/>
  </r>
  <r>
    <n v="133.33333333333331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  <x v="14"/>
  </r>
  <r>
    <n v="109.3644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  <x v="14"/>
  </r>
  <r>
    <n v="2.6969696969696977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x v="29"/>
  </r>
  <r>
    <n v="1.2000000000000011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x v="29"/>
  </r>
  <r>
    <n v="46.599999999999994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  <x v="29"/>
  </r>
  <r>
    <n v="0.10000000000000009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x v="29"/>
  </r>
  <r>
    <n v="0.16800000000000148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x v="29"/>
  </r>
  <r>
    <n v="42.76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  <x v="29"/>
  </r>
  <r>
    <n v="0.28333333333333544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x v="29"/>
  </r>
  <r>
    <n v="1.732000000000000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x v="29"/>
  </r>
  <r>
    <n v="14.111428571428576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  <x v="29"/>
  </r>
  <r>
    <n v="39.395294117647062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  <x v="29"/>
  </r>
  <r>
    <n v="2.3529411764711128E-2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x v="29"/>
  </r>
  <r>
    <n v="59.3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  <x v="29"/>
  </r>
  <r>
    <n v="1.3270833333333343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x v="29"/>
  </r>
  <r>
    <n v="9.0090090090090058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x v="29"/>
  </r>
  <r>
    <n v="1.6000000000000014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0.50999999999999934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x v="29"/>
  </r>
  <r>
    <n v="52.570512820512818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  <x v="29"/>
  </r>
  <r>
    <n v="1.0399999999999965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  <x v="29"/>
  </r>
  <r>
    <n v="47.4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  <x v="29"/>
  </r>
  <r>
    <n v="43.03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  <x v="29"/>
  </r>
  <r>
    <n v="136.79999999999998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x v="14"/>
  </r>
  <r>
    <n v="115.5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  <x v="14"/>
  </r>
  <r>
    <n v="240.79999999999998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  <x v="14"/>
  </r>
  <r>
    <n v="114.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x v="14"/>
  </r>
  <r>
    <n v="110.33333333333333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  <x v="14"/>
  </r>
  <r>
    <n v="195.37933333333336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  <x v="14"/>
  </r>
  <r>
    <n v="103.33333333333334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  <x v="14"/>
  </r>
  <r>
    <n v="103.13725490196077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  <x v="14"/>
  </r>
  <r>
    <n v="100.3125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x v="14"/>
  </r>
  <r>
    <n v="1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  <x v="14"/>
  </r>
  <r>
    <n v="120.60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  <x v="14"/>
  </r>
  <r>
    <n v="106.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  <x v="14"/>
  </r>
  <r>
    <n v="172.43333333333334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  <x v="14"/>
  </r>
  <r>
    <n v="123.61999999999999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  <x v="14"/>
  </r>
  <r>
    <n v="108.4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x v="14"/>
  </r>
  <r>
    <n v="116.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  <x v="14"/>
  </r>
  <r>
    <n v="187.245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  <x v="14"/>
  </r>
  <r>
    <n v="115.93333333333334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  <x v="14"/>
  </r>
  <r>
    <n v="110.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  <x v="14"/>
  </r>
  <r>
    <n v="170.92307692307691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  <x v="14"/>
  </r>
  <r>
    <n v="126.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  <x v="30"/>
  </r>
  <r>
    <n v="138.44033333333331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  <x v="30"/>
  </r>
  <r>
    <n v="1705.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  <x v="30"/>
  </r>
  <r>
    <n v="788.05550000000005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  <x v="30"/>
  </r>
  <r>
    <n v="348.01799999999997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  <x v="30"/>
  </r>
  <r>
    <n v="149.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  <x v="30"/>
  </r>
  <r>
    <n v="100.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  <x v="30"/>
  </r>
  <r>
    <n v="800.21100000000001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  <x v="30"/>
  </r>
  <r>
    <n v="106.00260000000002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  <x v="30"/>
  </r>
  <r>
    <n v="200.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  <x v="30"/>
  </r>
  <r>
    <n v="212.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  <x v="30"/>
  </r>
  <r>
    <n v="198.47237142857145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  <x v="30"/>
  </r>
  <r>
    <n v="225.94666666666666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  <x v="30"/>
  </r>
  <r>
    <n v="698.94800000000009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  <x v="30"/>
  </r>
  <r>
    <n v="398.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  <x v="30"/>
  </r>
  <r>
    <n v="294.0333333333333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  <x v="30"/>
  </r>
  <r>
    <n v="167.50470000000001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  <x v="30"/>
  </r>
  <r>
    <n v="1435.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  <x v="30"/>
  </r>
  <r>
    <n v="156.73439999999999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  <x v="30"/>
  </r>
  <r>
    <n v="117.90285714285713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  <x v="30"/>
  </r>
  <r>
    <n v="1105.3811999999998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  <x v="30"/>
  </r>
  <r>
    <n v="192.92500000000001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  <x v="30"/>
  </r>
  <r>
    <n v="126.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x v="30"/>
  </r>
  <r>
    <n v="259.57748878923763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  <x v="30"/>
  </r>
  <r>
    <n v="262.27999999999997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  <x v="30"/>
  </r>
  <r>
    <n v="206.74308999999997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  <x v="30"/>
  </r>
  <r>
    <n v="370.13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  <x v="30"/>
  </r>
  <r>
    <n v="284.96600000000001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  <x v="30"/>
  </r>
  <r>
    <n v="579.08000000000004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  <x v="30"/>
  </r>
  <r>
    <n v="1131.8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  <x v="30"/>
  </r>
  <r>
    <n v="263.02771750000005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  <x v="30"/>
  </r>
  <r>
    <n v="674.48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  <x v="30"/>
  </r>
  <r>
    <n v="256.83081313131311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  <x v="30"/>
  </r>
  <r>
    <n v="375.49599999999998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  <x v="30"/>
  </r>
  <r>
    <n v="208.70837499999996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  <x v="30"/>
  </r>
  <r>
    <n v="346.6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  <x v="30"/>
  </r>
  <r>
    <n v="402.33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  <x v="30"/>
  </r>
  <r>
    <n v="1026.8451399999999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  <x v="30"/>
  </r>
  <r>
    <n v="114.90115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  <x v="30"/>
  </r>
  <r>
    <n v="354.82402000000002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  <x v="30"/>
  </r>
  <r>
    <n v="5.0799999999999956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x v="31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  <x v="31"/>
  </r>
  <r>
    <n v="4.3000000000000043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  <x v="31"/>
  </r>
  <r>
    <n v="21.146666666666668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  <x v="31"/>
  </r>
  <r>
    <n v="3.1874999999999987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x v="31"/>
  </r>
  <r>
    <n v="4.9999999999994493E-2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x v="31"/>
  </r>
  <r>
    <n v="42.472727272727276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  <x v="31"/>
  </r>
  <r>
    <n v="0.41666666666666519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x v="31"/>
  </r>
  <r>
    <n v="1.0000000000000009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x v="31"/>
  </r>
  <r>
    <n v="16.966666666666661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x v="31"/>
  </r>
  <r>
    <n v="6.9999999999999947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  <x v="31"/>
  </r>
  <r>
    <n v="0.13333333333332975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x v="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  <x v="31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  <x v="31"/>
  </r>
  <r>
    <n v="7.7999999999999954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x v="31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  <x v="3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  <x v="31"/>
  </r>
  <r>
    <n v="26.200000000000003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  <x v="31"/>
  </r>
  <r>
    <n v="0.76129032258064333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  <x v="31"/>
  </r>
  <r>
    <n v="12.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x v="31"/>
  </r>
  <r>
    <n v="382.12909090909091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  <x v="30"/>
  </r>
  <r>
    <n v="216.79421999999997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  <x v="30"/>
  </r>
  <r>
    <n v="3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  <x v="30"/>
  </r>
  <r>
    <n v="234.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  <x v="30"/>
  </r>
  <r>
    <n v="123.68010000000001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  <x v="30"/>
  </r>
  <r>
    <n v="247.83999999999997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  <x v="30"/>
  </r>
  <r>
    <n v="115.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  <x v="30"/>
  </r>
  <r>
    <n v="117.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  <x v="30"/>
  </r>
  <r>
    <n v="305.15800000000002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  <x v="30"/>
  </r>
  <r>
    <n v="320.05299999999994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  <x v="30"/>
  </r>
  <r>
    <n v="819.56400000000008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  <x v="30"/>
  </r>
  <r>
    <n v="234.90000000000003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  <x v="30"/>
  </r>
  <r>
    <n v="494.91374999999999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  <x v="30"/>
  </r>
  <r>
    <n v="7813.7822333333334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  <x v="30"/>
  </r>
  <r>
    <n v="113.00013888888888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  <x v="30"/>
  </r>
  <r>
    <n v="921.54219999999998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  <x v="30"/>
  </r>
  <r>
    <n v="125.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  <x v="30"/>
  </r>
  <r>
    <n v="102.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  <x v="30"/>
  </r>
  <r>
    <n v="484.90975000000003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  <x v="30"/>
  </r>
  <r>
    <n v="192.33333333333334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  <x v="30"/>
  </r>
  <r>
    <n v="281.10000000000002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  <x v="30"/>
  </r>
  <r>
    <n v="125.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  <x v="30"/>
  </r>
  <r>
    <n v="161.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  <x v="30"/>
  </r>
  <r>
    <n v="585.35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  <x v="30"/>
  </r>
  <r>
    <n v="201.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  <x v="30"/>
  </r>
  <r>
    <n v="133.48307999999997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  <x v="30"/>
  </r>
  <r>
    <n v="120.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  <x v="30"/>
  </r>
  <r>
    <n v="126.16666666666667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  <x v="30"/>
  </r>
  <r>
    <n v="361.2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  <x v="30"/>
  </r>
  <r>
    <n v="226.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  <x v="30"/>
  </r>
  <r>
    <n v="120.35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  <x v="30"/>
  </r>
  <r>
    <n v="304.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  <x v="30"/>
  </r>
  <r>
    <n v="178.67600000000002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  <x v="30"/>
  </r>
  <r>
    <n v="386.81998717948721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  <x v="30"/>
  </r>
  <r>
    <n v="211.03642500000001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  <x v="30"/>
  </r>
  <r>
    <n v="131.66833333333332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  <x v="30"/>
  </r>
  <r>
    <n v="300.47639999999996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  <x v="30"/>
  </r>
  <r>
    <n v="420.51249999999999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  <x v="30"/>
  </r>
  <r>
    <n v="136.21680000000001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  <x v="30"/>
  </r>
  <r>
    <n v="248.17133333333334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  <x v="30"/>
  </r>
  <r>
    <n v="181.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  <x v="30"/>
  </r>
  <r>
    <n v="123.53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  <x v="30"/>
  </r>
  <r>
    <n v="506.20938628158842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  <x v="30"/>
  </r>
  <r>
    <n v="108.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  <x v="30"/>
  </r>
  <r>
    <n v="819.18387755102037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  <x v="30"/>
  </r>
  <r>
    <n v="121.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  <x v="30"/>
  </r>
  <r>
    <n v="102.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  <x v="30"/>
  </r>
  <r>
    <n v="148.33229411764705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  <x v="30"/>
  </r>
  <r>
    <n v="120.19070000000001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  <x v="30"/>
  </r>
  <r>
    <n v="473.26999999999992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  <x v="30"/>
  </r>
  <r>
    <n v="130.36250000000001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  <x v="30"/>
  </r>
  <r>
    <n v="353.04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  <x v="30"/>
  </r>
  <r>
    <n v="101.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  <x v="30"/>
  </r>
  <r>
    <n v="113.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  <x v="30"/>
  </r>
  <r>
    <n v="167.41666666666669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  <x v="30"/>
  </r>
  <r>
    <n v="153.452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  <x v="30"/>
  </r>
  <r>
    <n v="202.23220000000001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  <x v="30"/>
  </r>
  <r>
    <n v="168.28125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  <x v="30"/>
  </r>
  <r>
    <n v="143.45666666666665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  <x v="30"/>
  </r>
  <r>
    <n v="196.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  <x v="30"/>
  </r>
  <r>
    <n v="107.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  <x v="30"/>
  </r>
  <r>
    <n v="114.97699999999999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  <x v="30"/>
  </r>
  <r>
    <n v="148.04999999999998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  <x v="30"/>
  </r>
  <r>
    <n v="191.16676082790636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  <x v="30"/>
  </r>
  <r>
    <n v="199.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  <x v="30"/>
  </r>
  <r>
    <n v="218.6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  <x v="30"/>
  </r>
  <r>
    <n v="126.8686868686868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x v="30"/>
  </r>
  <r>
    <n v="105.22388000000001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  <x v="30"/>
  </r>
  <r>
    <n v="128.40666000000002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  <x v="30"/>
  </r>
  <r>
    <n v="317.3272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  <x v="30"/>
  </r>
  <r>
    <n v="280.72999999999996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  <x v="30"/>
  </r>
  <r>
    <n v="110.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  <x v="30"/>
  </r>
  <r>
    <n v="152.60429999999999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x v="30"/>
  </r>
  <r>
    <n v="102.49999999999999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x v="30"/>
  </r>
  <r>
    <n v="1678.3738373837384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  <x v="30"/>
  </r>
  <r>
    <n v="543.349156424581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  <x v="30"/>
  </r>
  <r>
    <n v="115.50799999999998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  <x v="30"/>
  </r>
  <r>
    <n v="131.20499999999998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  <x v="30"/>
  </r>
  <r>
    <n v="288.17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  <x v="30"/>
  </r>
  <r>
    <n v="507.8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x v="30"/>
  </r>
  <r>
    <n v="114.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  <x v="14"/>
  </r>
  <r>
    <n v="110.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  <x v="14"/>
  </r>
  <r>
    <n v="113.3333333333333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x v="14"/>
  </r>
  <r>
    <n v="108.33333333333333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  <x v="14"/>
  </r>
  <r>
    <n v="123.53333333333335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  <x v="14"/>
  </r>
  <r>
    <n v="100.69999999999999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  <x v="14"/>
  </r>
  <r>
    <n v="103.53333333333335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x v="14"/>
  </r>
  <r>
    <n v="115.51066666666668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  <x v="14"/>
  </r>
  <r>
    <n v="120.4004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  <x v="14"/>
  </r>
  <r>
    <n v="115.040375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  <x v="14"/>
  </r>
  <r>
    <n v="120.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  <x v="14"/>
  </r>
  <r>
    <n v="101.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  <x v="14"/>
  </r>
  <r>
    <n v="102.46666666666667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  <x v="14"/>
  </r>
  <r>
    <n v="120.54285714285714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  <x v="14"/>
  </r>
  <r>
    <n v="100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  <x v="14"/>
  </r>
  <r>
    <n v="101.66666666666666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  <x v="14"/>
  </r>
  <r>
    <n v="100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  <x v="14"/>
  </r>
  <r>
    <n v="100.33333333333334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  <x v="14"/>
  </r>
  <r>
    <n v="132.36666666666665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  <x v="14"/>
  </r>
  <r>
    <n v="136.66666666666666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  <x v="14"/>
  </r>
  <r>
    <n v="113.25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  <x v="14"/>
  </r>
  <r>
    <n v="1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  <x v="14"/>
  </r>
  <r>
    <n v="146.12318374694613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  <x v="14"/>
  </r>
  <r>
    <n v="129.5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x v="14"/>
  </r>
  <r>
    <n v="2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  <x v="14"/>
  </r>
  <r>
    <n v="107.04545454545456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  <x v="14"/>
  </r>
  <r>
    <n v="107.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  <x v="14"/>
  </r>
  <r>
    <n v="107.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  <x v="14"/>
  </r>
  <r>
    <n v="106.52500000000001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</r>
  <r>
    <n v="100.35000000000001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  <x v="14"/>
  </r>
  <r>
    <n v="106.5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  <x v="14"/>
  </r>
  <r>
    <n v="100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  <x v="14"/>
  </r>
  <r>
    <n v="104.85714285714285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  <x v="14"/>
  </r>
  <r>
    <n v="104.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  <x v="14"/>
  </r>
  <r>
    <n v="225.66666666666669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  <x v="14"/>
  </r>
  <r>
    <n v="100.90416666666667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  <x v="14"/>
  </r>
  <r>
    <n v="147.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  <x v="14"/>
  </r>
  <r>
    <n v="134.61099999999999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  <x v="14"/>
  </r>
  <r>
    <n v="100.75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  <x v="14"/>
  </r>
  <r>
    <n v="100.880375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  <x v="14"/>
  </r>
  <r>
    <n v="0.56800000000000184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x v="17"/>
  </r>
  <r>
    <n v="0.38749999999999618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  <x v="17"/>
  </r>
  <r>
    <n v="9.9999999999999982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10.45454545454545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x v="17"/>
  </r>
  <r>
    <n v="1.419999999999999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  <x v="17"/>
  </r>
  <r>
    <n v="4.9999999999994493E-2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x v="17"/>
  </r>
  <r>
    <n v="28.842857142857149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  <x v="17"/>
  </r>
  <r>
    <n v="0.16666666666667052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x v="17"/>
  </r>
  <r>
    <n v="11.799999999999999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  <x v="17"/>
  </r>
  <r>
    <n v="0.20238095238095388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x v="17"/>
  </r>
  <r>
    <n v="5.0000000000000044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  <x v="17"/>
  </r>
  <r>
    <n v="2.1129900000000035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  <x v="17"/>
  </r>
  <r>
    <n v="1.6000000000000014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  <x v="17"/>
  </r>
  <r>
    <n v="1.733333333333331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  <x v="17"/>
  </r>
  <r>
    <n v="9.5600000000000023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  <x v="17"/>
  </r>
  <r>
    <n v="5.9612500000005841E-2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  <x v="17"/>
  </r>
  <r>
    <n v="28.405999999999999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  <x v="17"/>
  </r>
  <r>
    <n v="12.8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  <x v="17"/>
  </r>
  <r>
    <n v="5.4200000000000026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  <x v="17"/>
  </r>
  <r>
    <n v="0.11200000000000099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  <x v="17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  <x v="17"/>
  </r>
  <r>
    <n v="5.7238095238095195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  <x v="17"/>
  </r>
  <r>
    <n v="11.250000000000004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x v="17"/>
  </r>
  <r>
    <n v="1.7098591549295827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  <x v="17"/>
  </r>
  <r>
    <n v="30.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  <x v="17"/>
  </r>
  <r>
    <n v="1.9999999999997797E-2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x v="17"/>
  </r>
  <r>
    <n v="0.69641025641025145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  <x v="17"/>
  </r>
  <r>
    <n v="2.0000000000000018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x v="17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  <x v="17"/>
  </r>
  <r>
    <n v="0.80999999999999961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x v="17"/>
  </r>
  <r>
    <n v="0.26222222222221925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  <x v="17"/>
  </r>
  <r>
    <n v="0.16666666666667052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x v="17"/>
  </r>
  <r>
    <n v="9.1244548809155113E-3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x v="17"/>
  </r>
  <r>
    <n v="0.80000000000000071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.30000000000000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x v="17"/>
  </r>
  <r>
    <n v="2.666071428571426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  <x v="17"/>
  </r>
  <r>
    <n v="28.191999999999993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  <x v="17"/>
  </r>
  <r>
    <n v="6.5900366666666654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  <x v="17"/>
  </r>
  <r>
    <n v="0.7222222222222241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x v="17"/>
  </r>
  <r>
    <n v="0.8499999999999952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  <x v="17"/>
  </r>
  <r>
    <n v="115.75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  <x v="11"/>
  </r>
  <r>
    <n v="112.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  <x v="11"/>
  </r>
  <r>
    <n v="132.20000000000002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  <x v="11"/>
  </r>
  <r>
    <n v="102.63636363636364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  <x v="11"/>
  </r>
  <r>
    <n v="138.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  <x v="11"/>
  </r>
  <r>
    <n v="146.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  <x v="11"/>
  </r>
  <r>
    <n v="120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x v="11"/>
  </r>
  <r>
    <n v="121.581611111111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  <x v="11"/>
  </r>
  <r>
    <n v="100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  <x v="11"/>
  </r>
  <r>
    <n v="180.85714285714286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  <x v="11"/>
  </r>
  <r>
    <n v="106.075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  <x v="11"/>
  </r>
  <r>
    <n v="100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  <x v="11"/>
  </r>
  <r>
    <n v="126.92857142857143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  <x v="11"/>
  </r>
  <r>
    <n v="102.97499999999999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  <x v="11"/>
  </r>
  <r>
    <n v="250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  <x v="11"/>
  </r>
  <r>
    <n v="126.02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  <x v="11"/>
  </r>
  <r>
    <n v="100.12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  <x v="11"/>
  </r>
  <r>
    <n v="138.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  <x v="11"/>
  </r>
  <r>
    <n v="161.39999999999998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  <x v="11"/>
  </r>
  <r>
    <n v="107.18419999999999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  <x v="11"/>
  </r>
  <r>
    <n v="153.10000000000002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  <x v="32"/>
  </r>
  <r>
    <n v="524.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  <x v="32"/>
  </r>
  <r>
    <n v="489.27777777777777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  <x v="32"/>
  </r>
  <r>
    <n v="284.74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  <x v="32"/>
  </r>
  <r>
    <n v="1856.97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  <x v="32"/>
  </r>
  <r>
    <n v="109.67500000000001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  <x v="32"/>
  </r>
  <r>
    <n v="1014.6425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  <x v="32"/>
  </r>
  <r>
    <n v="412.17692027666544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  <x v="32"/>
  </r>
  <r>
    <n v="503.25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  <x v="32"/>
  </r>
  <r>
    <n v="184.61052631578946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  <x v="32"/>
  </r>
  <r>
    <n v="119.73333333333333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x v="32"/>
  </r>
  <r>
    <n v="1081.2401666666667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  <x v="32"/>
  </r>
  <r>
    <n v="452.37333333333333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  <x v="32"/>
  </r>
  <r>
    <n v="537.37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  <x v="32"/>
  </r>
  <r>
    <n v="120.32608695652173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  <x v="32"/>
  </r>
  <r>
    <n v="113.83571428571429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  <x v="32"/>
  </r>
  <r>
    <n v="951.03109999999992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  <x v="32"/>
  </r>
  <r>
    <n v="132.89249999999998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  <x v="32"/>
  </r>
  <r>
    <n v="146.97777777777779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  <x v="32"/>
  </r>
  <r>
    <n v="542.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  <x v="32"/>
  </r>
  <r>
    <n v="382.71818181818185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  <x v="15"/>
  </r>
  <r>
    <n v="704.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  <x v="15"/>
  </r>
  <r>
    <n v="109.55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x v="15"/>
  </r>
  <r>
    <n v="132.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  <x v="15"/>
  </r>
  <r>
    <n v="1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  <x v="15"/>
  </r>
  <r>
    <n v="102.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  <x v="15"/>
  </r>
  <r>
    <n v="100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  <x v="15"/>
  </r>
  <r>
    <n v="101.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  <x v="15"/>
  </r>
  <r>
    <n v="150.80000000000001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  <x v="15"/>
  </r>
  <r>
    <n v="111.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  <x v="15"/>
  </r>
  <r>
    <n v="195.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x v="15"/>
  </r>
  <r>
    <n v="114.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  <x v="15"/>
  </r>
  <r>
    <n v="200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x v="15"/>
  </r>
  <r>
    <n v="292.50166666666667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  <x v="15"/>
  </r>
  <r>
    <n v="156.36363636363635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  <x v="15"/>
  </r>
  <r>
    <n v="105.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  <x v="15"/>
  </r>
  <r>
    <n v="101.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  <x v="15"/>
  </r>
  <r>
    <n v="122.833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  <x v="15"/>
  </r>
  <r>
    <n v="101.49999999999999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  <x v="15"/>
  </r>
  <r>
    <n v="101.14285714285714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  <x v="15"/>
  </r>
  <r>
    <n v="108.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  <x v="32"/>
  </r>
  <r>
    <n v="162.6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x v="32"/>
  </r>
  <r>
    <n v="105.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x v="32"/>
  </r>
  <r>
    <n v="243.14999999999998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  <x v="32"/>
  </r>
  <r>
    <n v="944.83338095238094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  <x v="32"/>
  </r>
  <r>
    <n v="108.46283333333334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  <x v="32"/>
  </r>
  <r>
    <n v="157.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  <x v="32"/>
  </r>
  <r>
    <n v="1174.4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  <x v="32"/>
  </r>
  <r>
    <n v="171.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  <x v="32"/>
  </r>
  <r>
    <n v="125.9529411764706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  <x v="32"/>
  </r>
  <r>
    <n v="1212.1296000000002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  <x v="32"/>
  </r>
  <r>
    <n v="495.8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  <x v="32"/>
  </r>
  <r>
    <n v="332.03999999999996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  <x v="32"/>
  </r>
  <r>
    <n v="11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  <x v="32"/>
  </r>
  <r>
    <n v="153.3153846153846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  <x v="32"/>
  </r>
  <r>
    <n v="537.10714285714289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  <x v="32"/>
  </r>
  <r>
    <n v="352.92777777777775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  <x v="32"/>
  </r>
  <r>
    <n v="137.4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  <x v="32"/>
  </r>
  <r>
    <n v="128.02668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  <x v="32"/>
  </r>
  <r>
    <n v="270.68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  <x v="32"/>
  </r>
  <r>
    <n v="806.4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  <x v="32"/>
  </r>
  <r>
    <n v="1360.0976000000001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  <x v="32"/>
  </r>
  <r>
    <n v="930250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  <x v="32"/>
  </r>
  <r>
    <n v="377.02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  <x v="32"/>
  </r>
  <r>
    <n v="2647.0250000000001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  <x v="32"/>
  </r>
  <r>
    <n v="100.12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  <x v="32"/>
  </r>
  <r>
    <n v="104.45405405405405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  <x v="32"/>
  </r>
  <r>
    <n v="107.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  <x v="32"/>
  </r>
  <r>
    <n v="168.7714285714285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  <x v="32"/>
  </r>
  <r>
    <n v="975.11200000000008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  <x v="32"/>
  </r>
  <r>
    <n v="134.44929411764707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  <x v="32"/>
  </r>
  <r>
    <n v="272.27777777777777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  <x v="32"/>
  </r>
  <r>
    <n v="112.6875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  <x v="32"/>
  </r>
  <r>
    <n v="459.8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  <x v="32"/>
  </r>
  <r>
    <n v="286.65822784810126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  <x v="32"/>
  </r>
  <r>
    <n v="222.70833333333334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x v="32"/>
  </r>
  <r>
    <n v="636.14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  <x v="32"/>
  </r>
  <r>
    <n v="146.5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  <x v="32"/>
  </r>
  <r>
    <n v="1867.1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  <x v="32"/>
  </r>
  <r>
    <n v="326.92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  <x v="32"/>
  </r>
  <r>
    <n v="779.5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  <x v="32"/>
  </r>
  <r>
    <n v="154.15151515151516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  <x v="32"/>
  </r>
  <r>
    <n v="115.54666666666667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  <x v="32"/>
  </r>
  <r>
    <n v="180.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  <x v="32"/>
  </r>
  <r>
    <n v="298.50000000000006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  <x v="32"/>
  </r>
  <r>
    <n v="320.26666666666665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  <x v="32"/>
  </r>
  <r>
    <n v="380.52499999999998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  <x v="32"/>
  </r>
  <r>
    <n v="102.60000000000001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  <x v="32"/>
  </r>
  <r>
    <n v="1801.64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  <x v="32"/>
  </r>
  <r>
    <n v="720.24800000000005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  <x v="32"/>
  </r>
  <r>
    <n v="283.08999999999997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  <x v="32"/>
  </r>
  <r>
    <n v="1356.6000000000001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  <x v="32"/>
  </r>
  <r>
    <n v="220.35999999999999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  <x v="32"/>
  </r>
  <r>
    <n v="119.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  <x v="32"/>
  </r>
  <r>
    <n v="407.76923076923077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  <x v="32"/>
  </r>
  <r>
    <n v="105.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  <x v="32"/>
  </r>
  <r>
    <n v="141.082352941176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  <x v="32"/>
  </r>
  <r>
    <n v="270.7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  <x v="32"/>
  </r>
  <r>
    <n v="153.80000000000001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  <x v="32"/>
  </r>
  <r>
    <n v="403.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  <x v="32"/>
  </r>
  <r>
    <n v="1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  <x v="11"/>
  </r>
  <r>
    <n v="185.33333333333334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  <x v="11"/>
  </r>
  <r>
    <n v="100.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  <x v="11"/>
  </r>
  <r>
    <n v="106.22116666666668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  <x v="11"/>
  </r>
  <r>
    <n v="121.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  <x v="11"/>
  </r>
  <r>
    <n v="100.06666666666666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  <x v="11"/>
  </r>
  <r>
    <n v="119.97755555555555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  <x v="11"/>
  </r>
  <r>
    <n v="100.1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x v="11"/>
  </r>
  <r>
    <n v="107.4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x v="11"/>
  </r>
  <r>
    <n v="104.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  <x v="11"/>
  </r>
  <r>
    <n v="172.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  <x v="11"/>
  </r>
  <r>
    <n v="107.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  <x v="11"/>
  </r>
  <r>
    <n v="108.23529411764706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  <x v="11"/>
  </r>
  <r>
    <n v="146.08080000000001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  <x v="11"/>
  </r>
  <r>
    <n v="125.25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  <x v="11"/>
  </r>
  <r>
    <n v="149.07142857142856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  <x v="11"/>
  </r>
  <r>
    <n v="100.6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  <x v="11"/>
  </r>
  <r>
    <n v="105.07333333333332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  <x v="11"/>
  </r>
  <r>
    <n v="350.16666666666663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  <x v="11"/>
  </r>
  <r>
    <n v="101.25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  <x v="11"/>
  </r>
  <r>
    <n v="133.604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  <x v="14"/>
  </r>
  <r>
    <n v="170.65217391304347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  <x v="14"/>
  </r>
  <r>
    <n v="109.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  <x v="14"/>
  </r>
  <r>
    <n v="100.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  <x v="14"/>
  </r>
  <r>
    <n v="101.22777777777779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  <x v="14"/>
  </r>
  <r>
    <n v="106.75857142857143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  <x v="14"/>
  </r>
  <r>
    <n v="106.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  <x v="14"/>
  </r>
  <r>
    <n v="101.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  <x v="14"/>
  </r>
  <r>
    <n v="106.67450000000001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  <x v="14"/>
  </r>
  <r>
    <n v="428.83978378378379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  <x v="14"/>
  </r>
  <r>
    <n v="104.11111111111111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  <x v="14"/>
  </r>
  <r>
    <n v="107.86666666666666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  <x v="14"/>
  </r>
  <r>
    <n v="175.84040000000002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  <x v="14"/>
  </r>
  <r>
    <n v="156.97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  <x v="14"/>
  </r>
  <r>
    <n v="102.60000000000001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  <x v="14"/>
  </r>
  <r>
    <n v="104.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  <x v="14"/>
  </r>
  <r>
    <n v="1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  <x v="14"/>
  </r>
  <r>
    <n v="121.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  <x v="14"/>
  </r>
  <r>
    <n v="107.69999999999999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  <x v="14"/>
  </r>
  <r>
    <n v="108.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  <x v="14"/>
  </r>
  <r>
    <n v="39.120962394619681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  <x v="33"/>
  </r>
  <r>
    <n v="3.1481481481481444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x v="33"/>
  </r>
  <r>
    <n v="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x v="33"/>
  </r>
  <r>
    <n v="20.733333333333338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  <x v="33"/>
  </r>
  <r>
    <n v="7.9999999999999964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  <x v="33"/>
  </r>
  <r>
    <n v="0.71999999999999842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x v="33"/>
  </r>
  <r>
    <n v="526.09431428571429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  <x v="33"/>
  </r>
  <r>
    <n v="254.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  <x v="33"/>
  </r>
  <r>
    <n v="105.91999999999999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x v="33"/>
  </r>
  <r>
    <n v="102.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  <x v="33"/>
  </r>
  <r>
    <n v="144.31375000000003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  <x v="33"/>
  </r>
  <r>
    <n v="106.30800000000001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  <x v="33"/>
  </r>
  <r>
    <n v="212.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  <x v="33"/>
  </r>
  <r>
    <n v="101.95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  <x v="33"/>
  </r>
  <r>
    <n v="102.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  <x v="33"/>
  </r>
  <r>
    <n v="520.73254999999995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  <x v="33"/>
  </r>
  <r>
    <n v="110.65833333333333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  <x v="33"/>
  </r>
  <r>
    <n v="101.14333333333335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  <x v="33"/>
  </r>
  <r>
    <n v="294.20799999999997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  <x v="33"/>
  </r>
  <r>
    <n v="105.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  <x v="33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  <x v="7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  <x v="7"/>
  </r>
  <r>
    <n v="3.0000000000000027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x v="7"/>
  </r>
  <r>
    <n v="0.10000000000000009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x v="7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  <x v="7"/>
  </r>
  <r>
    <n v="6.5000000000003944E-2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x v="7"/>
  </r>
  <r>
    <n v="1.5000000000000013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x v="7"/>
  </r>
  <r>
    <n v="0.3857142857142892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x v="7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  <x v="7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  <x v="7"/>
  </r>
  <r>
    <n v="0.57142857142856718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  <x v="7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  <x v="7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  <x v="7"/>
  </r>
  <r>
    <n v="7.1428571428566734E-2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x v="7"/>
  </r>
  <r>
    <n v="0.68749999999999645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x v="7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  <x v="7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  <x v="7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  <x v="7"/>
  </r>
  <r>
    <n v="14.680000000000003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x v="7"/>
  </r>
  <r>
    <n v="3.9999999999995595E-2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x v="7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  <x v="7"/>
  </r>
  <r>
    <n v="28.571428571428569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x v="7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  <x v="7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  <x v="7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  <x v="7"/>
  </r>
  <r>
    <n v="10.519999999999996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  <x v="7"/>
  </r>
  <r>
    <n v="1.3399999999999967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  <x v="7"/>
  </r>
  <r>
    <n v="0.24999999999999467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x v="7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  <x v="7"/>
  </r>
  <r>
    <n v="0.32799999999999496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x v="7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  <x v="7"/>
  </r>
  <r>
    <n v="3.2727272727272716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x v="7"/>
  </r>
  <r>
    <n v="5.882352941177782E-3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x v="7"/>
  </r>
  <r>
    <n v="4.5454545454548523E-2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x v="7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  <x v="7"/>
  </r>
  <r>
    <n v="10.877666666666663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  <x v="7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  <x v="7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  <x v="7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  <x v="7"/>
  </r>
  <r>
    <n v="0.36666666666667069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  <x v="7"/>
  </r>
  <r>
    <n v="1.8193398957730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  <x v="7"/>
  </r>
  <r>
    <n v="2.5000000000000022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x v="7"/>
  </r>
  <r>
    <n v="4.3499999999999979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x v="7"/>
  </r>
  <r>
    <n v="0.80000000000000071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1.2123076923076903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  <x v="7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  <x v="7"/>
  </r>
  <r>
    <n v="0.68399999999999572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x v="7"/>
  </r>
  <r>
    <n v="1.2513513513513486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  <x v="7"/>
  </r>
  <r>
    <n v="0.187499999999996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x v="7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  <x v="7"/>
  </r>
  <r>
    <n v="0.12499999999999734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x v="7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  <x v="7"/>
  </r>
  <r>
    <n v="4.9999999999994493E-2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x v="7"/>
  </r>
  <r>
    <n v="6.0000000000004494E-2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x v="7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  <x v="7"/>
  </r>
  <r>
    <n v="0.20000000000000018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x v="7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  <x v="7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  <x v="7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  <x v="7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  <x v="7"/>
  </r>
  <r>
    <n v="0.71785714285714786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  <x v="19"/>
  </r>
  <r>
    <n v="0.43333333333333002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x v="19"/>
  </r>
  <r>
    <n v="16.833333333333332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  <x v="19"/>
  </r>
  <r>
    <n v="22.519999999999996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x v="19"/>
  </r>
  <r>
    <n v="41.384615384615387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  <x v="19"/>
  </r>
  <r>
    <n v="25.259090909090908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  <x v="19"/>
  </r>
  <r>
    <n v="0.20000000000000018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x v="19"/>
  </r>
  <r>
    <n v="1.839999999999997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  <x v="19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  <x v="19"/>
  </r>
  <r>
    <n v="0.60400000000000453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  <x v="1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  <x v="19"/>
  </r>
  <r>
    <n v="0.83333333333333037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  <x v="19"/>
  </r>
  <r>
    <n v="3.06666666666666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  <x v="19"/>
  </r>
  <r>
    <n v="0.55833333333333846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  <x v="19"/>
  </r>
  <r>
    <n v="2.4999999999997247E-2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x v="19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  <x v="19"/>
  </r>
  <r>
    <n v="1.9999999999997797E-2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x v="19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  <x v="19"/>
  </r>
  <r>
    <n v="14.825133372851218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  <x v="19"/>
  </r>
  <r>
    <n v="1.6666666666664831E-2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x v="19"/>
  </r>
  <r>
    <n v="0.20000000000000018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x v="19"/>
  </r>
  <r>
    <n v="1.3333333333331865E-2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x v="19"/>
  </r>
  <r>
    <n v="1.2399999999999967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  <x v="19"/>
  </r>
  <r>
    <n v="2.8571428571433355E-2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x v="19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  <x v="19"/>
  </r>
  <r>
    <n v="2.0000000000020002E-3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x v="19"/>
  </r>
  <r>
    <n v="2.8571428571377844E-3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x v="19"/>
  </r>
  <r>
    <n v="1.4321428571428596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x v="19"/>
  </r>
  <r>
    <n v="0.70000000000000062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x v="19"/>
  </r>
  <r>
    <n v="2.0000000000020002E-3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x v="19"/>
  </r>
  <r>
    <n v="1.4285714285711126E-2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x v="19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  <x v="19"/>
  </r>
  <r>
    <n v="0.12999999999999678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x v="19"/>
  </r>
  <r>
    <n v="0.48960000000000115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x v="19"/>
  </r>
  <r>
    <n v="3.8461538461542766E-2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x v="19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  <x v="19"/>
  </r>
  <r>
    <n v="0.33333333333332993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x v="19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  <x v="19"/>
  </r>
  <r>
    <n v="0.20000000000000018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x v="19"/>
  </r>
  <r>
    <n v="107.88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  <x v="33"/>
  </r>
  <r>
    <n v="125.9416666666666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  <x v="33"/>
  </r>
  <r>
    <n v="202.51495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  <x v="33"/>
  </r>
  <r>
    <n v="108.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  <x v="33"/>
  </r>
  <r>
    <n v="172.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  <x v="33"/>
  </r>
  <r>
    <n v="167.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  <x v="33"/>
  </r>
  <r>
    <n v="427.20000000000005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  <x v="33"/>
  </r>
  <r>
    <n v="107.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  <x v="33"/>
  </r>
  <r>
    <n v="1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x v="33"/>
  </r>
  <r>
    <n v="101.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  <x v="33"/>
  </r>
  <r>
    <n v="115.45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  <x v="33"/>
  </r>
  <r>
    <n v="133.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x v="33"/>
  </r>
  <r>
    <n v="154.70000000000002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  <x v="33"/>
  </r>
  <r>
    <n v="100.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  <x v="33"/>
  </r>
  <r>
    <n v="181.99999999999997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  <x v="33"/>
  </r>
  <r>
    <n v="180.86666666666667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  <x v="33"/>
  </r>
  <r>
    <n v="102.30434782608695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  <x v="33"/>
  </r>
  <r>
    <n v="110.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  <x v="33"/>
  </r>
  <r>
    <n v="102.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  <x v="33"/>
  </r>
  <r>
    <n v="100.78823529411764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  <x v="33"/>
  </r>
  <r>
    <n v="103.8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  <x v="14"/>
  </r>
  <r>
    <n v="110.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  <x v="14"/>
  </r>
  <r>
    <n v="116.25000000000001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x v="14"/>
  </r>
  <r>
    <n v="111.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  <x v="14"/>
  </r>
  <r>
    <n v="180.1428571428571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  <x v="14"/>
  </r>
  <r>
    <n v="100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  <x v="14"/>
  </r>
  <r>
    <n v="118.5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  <x v="14"/>
  </r>
  <r>
    <n v="107.21700000000001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  <x v="14"/>
  </r>
  <r>
    <n v="113.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  <x v="14"/>
  </r>
  <r>
    <n v="103.16400000000002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  <x v="14"/>
  </r>
  <r>
    <n v="1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  <x v="14"/>
  </r>
  <r>
    <n v="135.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  <x v="14"/>
  </r>
  <r>
    <n v="100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  <x v="14"/>
  </r>
  <r>
    <n v="100.00360000000002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  <x v="14"/>
  </r>
  <r>
    <n v="104.71999999999998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  <x v="14"/>
  </r>
  <r>
    <n v="105.02249999999999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  <x v="14"/>
  </r>
  <r>
    <n v="171.33333333333334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  <x v="14"/>
  </r>
  <r>
    <n v="127.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  <x v="14"/>
  </r>
  <r>
    <n v="133.44333333333333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  <x v="14"/>
  </r>
  <r>
    <n v="100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x v="14"/>
  </r>
  <r>
    <n v="112.91099999999999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  <x v="14"/>
  </r>
  <r>
    <n v="100.1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x v="14"/>
  </r>
  <r>
    <n v="113.72727272727272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  <x v="14"/>
  </r>
  <r>
    <n v="119.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  <x v="14"/>
  </r>
  <r>
    <n v="103.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  <x v="14"/>
  </r>
  <r>
    <n v="265.66666666666669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  <x v="14"/>
  </r>
  <r>
    <n v="100.05066666666667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  <x v="14"/>
  </r>
  <r>
    <n v="106.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  <x v="14"/>
  </r>
  <r>
    <n v="133.67142857142858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x v="14"/>
  </r>
  <r>
    <n v="121.39999999999999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  <x v="14"/>
  </r>
  <r>
    <n v="103.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x v="14"/>
  </r>
  <r>
    <n v="1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  <x v="14"/>
  </r>
  <r>
    <n v="128.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  <x v="14"/>
  </r>
  <r>
    <n v="101.00533333333333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  <x v="14"/>
  </r>
  <r>
    <n v="127.53666666666668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  <x v="14"/>
  </r>
  <r>
    <n v="100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x v="14"/>
  </r>
  <r>
    <n v="112.77149999999997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  <x v="14"/>
  </r>
  <r>
    <n v="105.60000000000001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x v="14"/>
  </r>
  <r>
    <n v="202.625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  <x v="14"/>
  </r>
  <r>
    <n v="113.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  <x v="14"/>
  </r>
  <r>
    <n v="2.5545454545454538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  <x v="34"/>
  </r>
  <r>
    <n v="7.8181818181821683E-2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x v="34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  <x v="34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  <x v="34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  <x v="34"/>
  </r>
  <r>
    <n v="0.60000000000000053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x v="34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  <x v="3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  <x v="34"/>
  </r>
  <r>
    <n v="1.0526315789473717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  <x v="34"/>
  </r>
  <r>
    <n v="0.14999999999999458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x v="34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  <x v="34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  <x v="34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  <x v="34"/>
  </r>
  <r>
    <n v="1.749999999999996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x v="34"/>
  </r>
  <r>
    <n v="18.600000000000005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x v="34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  <x v="34"/>
  </r>
  <r>
    <n v="9.8166666666666629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  <x v="34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  <x v="34"/>
  </r>
  <r>
    <n v="4.3333333333328561E-2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x v="3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  <x v="34"/>
  </r>
  <r>
    <n v="109.48792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  <x v="35"/>
  </r>
  <r>
    <n v="100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  <x v="35"/>
  </r>
  <r>
    <n v="156.44444444444443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  <x v="35"/>
  </r>
  <r>
    <n v="101.6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  <x v="35"/>
  </r>
  <r>
    <n v="100.325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</r>
  <r>
    <n v="112.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  <x v="35"/>
  </r>
  <r>
    <n v="102.125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  <x v="35"/>
  </r>
  <r>
    <n v="107.24974999999999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  <x v="35"/>
  </r>
  <r>
    <n v="104.28333333333333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  <x v="35"/>
  </r>
  <r>
    <n v="100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  <x v="35"/>
  </r>
  <r>
    <n v="100.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  <x v="35"/>
  </r>
  <r>
    <n v="126.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  <x v="35"/>
  </r>
  <r>
    <n v="110.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  <x v="35"/>
  </r>
  <r>
    <n v="1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x v="35"/>
  </r>
  <r>
    <n v="103.77499999999999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  <x v="35"/>
  </r>
  <r>
    <n v="115.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x v="35"/>
  </r>
  <r>
    <n v="110.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x v="35"/>
  </r>
  <r>
    <n v="113.01761111111111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  <x v="35"/>
  </r>
  <r>
    <n v="100.25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  <x v="35"/>
  </r>
  <r>
    <n v="103.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  <x v="35"/>
  </r>
  <r>
    <n v="107.02857142857142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  <x v="35"/>
  </r>
  <r>
    <n v="103.5714285714285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  <x v="35"/>
  </r>
  <r>
    <n v="156.4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  <x v="35"/>
  </r>
  <r>
    <n v="100.82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  <x v="35"/>
  </r>
  <r>
    <n v="195.29999999999998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  <x v="35"/>
  </r>
  <r>
    <n v="111.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  <x v="35"/>
  </r>
  <r>
    <n v="119.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  <x v="35"/>
  </r>
  <r>
    <n v="101.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  <x v="35"/>
  </r>
  <r>
    <n v="102.80254777070064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  <x v="35"/>
  </r>
  <r>
    <n v="100.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x v="35"/>
  </r>
  <r>
    <n v="102.73469387755102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  <x v="35"/>
  </r>
  <r>
    <n v="106.5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x v="35"/>
  </r>
  <r>
    <n v="155.53333333333336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  <x v="35"/>
  </r>
  <r>
    <n v="122.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  <x v="35"/>
  </r>
  <r>
    <n v="107.35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  <x v="35"/>
  </r>
  <r>
    <n v="105.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  <x v="35"/>
  </r>
  <r>
    <n v="118.44444444444444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  <x v="35"/>
  </r>
  <r>
    <n v="108.8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  <x v="35"/>
  </r>
  <r>
    <n v="111.25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x v="35"/>
  </r>
  <r>
    <n v="100.1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x v="35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  <x v="19"/>
  </r>
  <r>
    <n v="0.74999999999999512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x v="19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  <x v="19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  <x v="19"/>
  </r>
  <r>
    <n v="1.0000000000000009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x v="19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  <x v="19"/>
  </r>
  <r>
    <n v="0.2666666666666706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x v="19"/>
  </r>
  <r>
    <n v="0.50000000000000044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x v="19"/>
  </r>
  <r>
    <n v="2.230769230769236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x v="19"/>
  </r>
  <r>
    <n v="0.84285714285714519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x v="19"/>
  </r>
  <r>
    <n v="0.24999999999999467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x v="19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  <x v="19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  <x v="1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  <x v="19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  <x v="19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  <x v="19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  <x v="19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  <x v="19"/>
  </r>
  <r>
    <n v="0.13849999999999696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  <x v="19"/>
  </r>
  <r>
    <n v="0.60000000000000053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x v="19"/>
  </r>
  <r>
    <n v="10.599999999999998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  <x v="19"/>
  </r>
  <r>
    <n v="1.111111111107288E-3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x v="19"/>
  </r>
  <r>
    <n v="0.50000000000000044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  <x v="19"/>
  </r>
  <r>
    <n v="0.16666666666667052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x v="19"/>
  </r>
  <r>
    <n v="0.16666666666667052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x v="19"/>
  </r>
  <r>
    <n v="2.4340000000000028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  <x v="19"/>
  </r>
  <r>
    <n v="3.8833333333333386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  <x v="19"/>
  </r>
  <r>
    <n v="9.9999999999988987E-3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x v="19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  <x v="19"/>
  </r>
  <r>
    <n v="1.733333333333331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x v="19"/>
  </r>
  <r>
    <n v="0.16666666666667052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x v="19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  <x v="19"/>
  </r>
  <r>
    <n v="1.2499999999970868E-3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x v="19"/>
  </r>
  <r>
    <n v="12.16666666666667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  <x v="19"/>
  </r>
  <r>
    <n v="23.588571428571427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  <x v="19"/>
  </r>
  <r>
    <n v="5.6666666666666643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  <x v="19"/>
  </r>
  <r>
    <n v="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  <x v="19"/>
  </r>
  <r>
    <n v="0.99546510341775862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x v="19"/>
  </r>
  <r>
    <n v="6.9320000000000048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  <x v="19"/>
  </r>
  <r>
    <n v="661.4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  <x v="36"/>
  </r>
  <r>
    <n v="326.0916666666667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  <x v="36"/>
  </r>
  <r>
    <n v="101.48571428571429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x v="36"/>
  </r>
  <r>
    <n v="104.21799999999999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  <x v="36"/>
  </r>
  <r>
    <n v="107.42157000000002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  <x v="36"/>
  </r>
  <r>
    <n v="110.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  <x v="36"/>
  </r>
  <r>
    <n v="407.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  <x v="36"/>
  </r>
  <r>
    <n v="223.92500000000001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  <x v="36"/>
  </r>
  <r>
    <n v="303.80111428571428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  <x v="36"/>
  </r>
  <r>
    <n v="141.3251043268175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  <x v="36"/>
  </r>
  <r>
    <n v="2790.6363636363635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  <x v="36"/>
  </r>
  <r>
    <n v="171.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  <x v="36"/>
  </r>
  <r>
    <n v="101.01333333333334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  <x v="36"/>
  </r>
  <r>
    <n v="1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x v="36"/>
  </r>
  <r>
    <n v="169.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  <x v="36"/>
  </r>
  <r>
    <n v="114.53400000000001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  <x v="36"/>
  </r>
  <r>
    <n v="877.6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  <x v="36"/>
  </r>
  <r>
    <n v="105.38666666666667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  <x v="36"/>
  </r>
  <r>
    <n v="188.39999999999998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  <x v="36"/>
  </r>
  <r>
    <n v="143.65230769230772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  <x v="36"/>
  </r>
  <r>
    <n v="145.88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  <x v="36"/>
  </r>
  <r>
    <n v="131.18400000000003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  <x v="36"/>
  </r>
  <r>
    <n v="114.00000000000001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  <x v="36"/>
  </r>
  <r>
    <n v="1379.4206249999997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  <x v="36"/>
  </r>
  <r>
    <n v="9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  <x v="36"/>
  </r>
  <r>
    <n v="112.00000000000001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x v="36"/>
  </r>
  <r>
    <n v="646.66666666666663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  <x v="36"/>
  </r>
  <r>
    <n v="110.36948748510132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  <x v="36"/>
  </r>
  <r>
    <n v="127.74000000000001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x v="36"/>
  </r>
  <r>
    <n v="157.9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  <x v="36"/>
  </r>
  <r>
    <n v="114.6652500000000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  <x v="36"/>
  </r>
  <r>
    <n v="137.00934579439252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  <x v="36"/>
  </r>
  <r>
    <n v="354.62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  <x v="36"/>
  </r>
  <r>
    <n v="106.02150537634409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x v="36"/>
  </r>
  <r>
    <n v="100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  <x v="36"/>
  </r>
  <r>
    <n v="187.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x v="36"/>
  </r>
  <r>
    <n v="166.2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  <x v="36"/>
  </r>
  <r>
    <n v="101.72910662824208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  <x v="36"/>
  </r>
  <r>
    <n v="1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  <x v="36"/>
  </r>
  <r>
    <n v="105.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  <x v="36"/>
  </r>
  <r>
    <n v="1.0000000000000009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x v="36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  <x v="36"/>
  </r>
  <r>
    <n v="33.559731000000006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  <x v="36"/>
  </r>
  <r>
    <n v="2.0530000000000048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  <x v="36"/>
  </r>
  <r>
    <n v="10.499999999999998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  <x v="36"/>
  </r>
  <r>
    <n v="8.4172839999999916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  <x v="36"/>
  </r>
  <r>
    <n v="1.4399999999999968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x v="36"/>
  </r>
  <r>
    <n v="0.88333333333333597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  <x v="36"/>
  </r>
  <r>
    <n v="9.9199999999999289E-2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  <x v="36"/>
  </r>
  <r>
    <n v="0.59666666666666757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x v="36"/>
  </r>
  <r>
    <n v="1.868928571428574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  <x v="36"/>
  </r>
  <r>
    <n v="0.88500000000000245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  <x v="36"/>
  </r>
  <r>
    <n v="11.521568627450984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  <x v="36"/>
  </r>
  <r>
    <n v="5.1000000000001044E-2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x v="36"/>
  </r>
  <r>
    <n v="21.033333333333339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  <x v="36"/>
  </r>
  <r>
    <n v="11.436666666666662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  <x v="36"/>
  </r>
  <r>
    <n v="18.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  <x v="36"/>
  </r>
  <r>
    <n v="9.2857142857138975E-2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x v="36"/>
  </r>
  <r>
    <n v="2.7204081632653088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x v="36"/>
  </r>
  <r>
    <n v="9.5000000000000639E-2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x v="36"/>
  </r>
  <r>
    <n v="102.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x v="37"/>
  </r>
  <r>
    <n v="106.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x v="37"/>
  </r>
  <r>
    <n v="104.59625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  <x v="37"/>
  </r>
  <r>
    <n v="103.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  <x v="37"/>
  </r>
  <r>
    <n v="123.14285714285714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  <x v="37"/>
  </r>
  <r>
    <n v="159.29509999999999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  <x v="37"/>
  </r>
  <r>
    <n v="110.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  <x v="37"/>
  </r>
  <r>
    <n v="170.7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  <x v="37"/>
  </r>
  <r>
    <n v="125.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x v="37"/>
  </r>
  <r>
    <n v="6.4158609339642014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  <x v="37"/>
  </r>
  <r>
    <n v="11.343999999999998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  <x v="37"/>
  </r>
  <r>
    <n v="33.19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  <x v="37"/>
  </r>
  <r>
    <n v="27.580000000000005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  <x v="37"/>
  </r>
  <r>
    <n v="62.84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  <x v="37"/>
  </r>
  <r>
    <n v="7.5879999999999947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  <x v="37"/>
  </r>
  <r>
    <n v="50.38095238095238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  <x v="37"/>
  </r>
  <r>
    <n v="17.512820512820515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  <x v="37"/>
  </r>
  <r>
    <n v="1.3750000000001261E-2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x v="37"/>
  </r>
  <r>
    <n v="0.32999999999999696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x v="37"/>
  </r>
  <r>
    <n v="0.86249999999999938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x v="37"/>
  </r>
  <r>
    <n v="0.68749999999999645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x v="19"/>
  </r>
  <r>
    <n v="28.300000000000004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x v="19"/>
  </r>
  <r>
    <n v="0.23999999999999577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x v="19"/>
  </r>
  <r>
    <n v="1.1428571428571455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x v="19"/>
  </r>
  <r>
    <n v="1.9999999999997797E-2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x v="19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  <x v="19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  <x v="19"/>
  </r>
  <r>
    <n v="0.14800000000000368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  <x v="19"/>
  </r>
  <r>
    <n v="2.8571428571377844E-3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x v="19"/>
  </r>
  <r>
    <n v="10.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  <x v="19"/>
  </r>
  <r>
    <n v="5.384615384614877E-2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x v="19"/>
  </r>
  <r>
    <n v="0.71428571428571175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x v="19"/>
  </r>
  <r>
    <n v="0.80000000000000071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  <x v="19"/>
  </r>
  <r>
    <n v="3.3333333333329662E-3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x v="19"/>
  </r>
  <r>
    <n v="0.47333333333333671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  <x v="19"/>
  </r>
  <r>
    <n v="5.6499999999999995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  <x v="19"/>
  </r>
  <r>
    <n v="26.352173913043476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  <x v="19"/>
  </r>
  <r>
    <n v="0.32512500000000388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  <x v="19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  <x v="19"/>
  </r>
  <r>
    <n v="0.7000700070006971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x v="19"/>
  </r>
  <r>
    <n v="46.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  <x v="38"/>
  </r>
  <r>
    <n v="34.409999999999997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  <x v="38"/>
  </r>
  <r>
    <n v="103.75000000000001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  <x v="38"/>
  </r>
  <r>
    <n v="6.0263157894736796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  <x v="38"/>
  </r>
  <r>
    <n v="10.539393939393937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  <x v="38"/>
  </r>
  <r>
    <n v="112.29714285714284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  <x v="38"/>
  </r>
  <r>
    <n v="350.84462500000001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  <x v="38"/>
  </r>
  <r>
    <n v="233.2153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  <x v="38"/>
  </r>
  <r>
    <n v="101.60599999999999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  <x v="38"/>
  </r>
  <r>
    <n v="153.90035000000003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  <x v="38"/>
  </r>
  <r>
    <n v="100.716112531969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  <x v="38"/>
  </r>
  <r>
    <n v="131.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  <x v="38"/>
  </r>
  <r>
    <n v="102.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  <x v="38"/>
  </r>
  <r>
    <n v="116.35599999999999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  <x v="38"/>
  </r>
  <r>
    <n v="264.62241666666665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  <x v="38"/>
  </r>
  <r>
    <n v="119.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  <x v="38"/>
  </r>
  <r>
    <n v="120.10399999999998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  <x v="38"/>
  </r>
  <r>
    <n v="103.5833333333333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  <x v="38"/>
  </r>
  <r>
    <n v="108.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  <x v="38"/>
  </r>
  <r>
    <n v="118.12400000000001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  <x v="38"/>
  </r>
  <r>
    <n v="14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  <x v="30"/>
  </r>
  <r>
    <n v="252.54000000000002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  <x v="30"/>
  </r>
  <r>
    <n v="140.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  <x v="30"/>
  </r>
  <r>
    <n v="296.87520259319291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  <x v="30"/>
  </r>
  <r>
    <n v="144.54249999999999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  <x v="30"/>
  </r>
  <r>
    <n v="105.745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  <x v="30"/>
  </r>
  <r>
    <n v="493.21000000000004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  <x v="30"/>
  </r>
  <r>
    <n v="201.82666666666665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  <x v="30"/>
  </r>
  <r>
    <n v="104.4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  <x v="30"/>
  </r>
  <r>
    <n v="170.2926296296296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  <x v="30"/>
  </r>
  <r>
    <n v="104.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  <x v="30"/>
  </r>
  <r>
    <n v="118.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  <x v="30"/>
  </r>
  <r>
    <n v="107.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  <x v="30"/>
  </r>
  <r>
    <n v="2260300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  <x v="30"/>
  </r>
  <r>
    <n v="978.13466666666682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  <x v="30"/>
  </r>
  <r>
    <n v="122.9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  <x v="30"/>
  </r>
  <r>
    <n v="246.0608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  <x v="30"/>
  </r>
  <r>
    <n v="147.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  <x v="30"/>
  </r>
  <r>
    <n v="384.09090909090907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  <x v="30"/>
  </r>
  <r>
    <n v="103.33333333333334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  <x v="30"/>
  </r>
  <r>
    <n v="0.43750000000000178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x v="39"/>
  </r>
  <r>
    <n v="29.24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  <x v="39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  <x v="39"/>
  </r>
  <r>
    <n v="5.2187500000000053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  <x v="39"/>
  </r>
  <r>
    <n v="21.887500000000003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  <x v="39"/>
  </r>
  <r>
    <n v="26.700000000000003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  <x v="39"/>
  </r>
  <r>
    <n v="28.000000000000004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x v="39"/>
  </r>
  <r>
    <n v="1.0600000000000054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x v="39"/>
  </r>
  <r>
    <n v="1.100000000000001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x v="39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  <x v="39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  <x v="39"/>
  </r>
  <r>
    <n v="11.458333333333337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  <x v="39"/>
  </r>
  <r>
    <n v="18.999999999999993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x v="39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  <x v="39"/>
  </r>
  <r>
    <n v="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  <x v="39"/>
  </r>
  <r>
    <n v="10.48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  <x v="39"/>
  </r>
  <r>
    <n v="0.66666666666667096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x v="39"/>
  </r>
  <r>
    <n v="11.7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x v="39"/>
  </r>
  <r>
    <n v="10.499999999999998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x v="39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  <x v="39"/>
  </r>
  <r>
    <n v="0.71999999999999842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x v="39"/>
  </r>
  <r>
    <n v="0.7692307692307665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x v="39"/>
  </r>
  <r>
    <n v="0.22842639593908531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x v="39"/>
  </r>
  <r>
    <n v="1.1249999999999982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x v="39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  <x v="39"/>
  </r>
  <r>
    <n v="2.0000000000000018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x v="39"/>
  </r>
  <r>
    <n v="0.8499999999999952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  <x v="39"/>
  </r>
  <r>
    <n v="14.314285714285713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  <x v="39"/>
  </r>
  <r>
    <n v="0.24999999999999467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x v="39"/>
  </r>
  <r>
    <n v="10.411250000000006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  <x v="39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  <x v="39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  <x v="39"/>
  </r>
  <r>
    <n v="0.18867924528301883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x v="39"/>
  </r>
  <r>
    <n v="14.249999999999996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  <x v="39"/>
  </r>
  <r>
    <n v="3.0000000000000027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x v="39"/>
  </r>
  <r>
    <n v="7.8809523809523778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  <x v="39"/>
  </r>
  <r>
    <n v="0.3333333333333299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x v="39"/>
  </r>
  <r>
    <n v="25.54545454545455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  <x v="39"/>
  </r>
  <r>
    <n v="2.1199999999999997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x v="39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  <x v="39"/>
  </r>
  <r>
    <n v="105.28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x v="6"/>
  </r>
  <r>
    <n v="120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  <x v="6"/>
  </r>
  <r>
    <n v="114.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  <x v="6"/>
  </r>
  <r>
    <n v="1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  <x v="6"/>
  </r>
  <r>
    <n v="104.67999999999999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  <x v="6"/>
  </r>
  <r>
    <n v="117.83999999999999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  <x v="6"/>
  </r>
  <r>
    <n v="119.7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x v="6"/>
  </r>
  <r>
    <n v="102.49999999999999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x v="6"/>
  </r>
  <r>
    <n v="101.16666666666667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  <x v="6"/>
  </r>
  <r>
    <n v="105.33333333333333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  <x v="6"/>
  </r>
  <r>
    <n v="102.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  <x v="6"/>
  </r>
  <r>
    <n v="107.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  <x v="6"/>
  </r>
  <r>
    <n v="110.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  <x v="6"/>
  </r>
  <r>
    <n v="150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x v="6"/>
  </r>
  <r>
    <n v="104.28571428571429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x v="6"/>
  </r>
  <r>
    <n v="115.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x v="6"/>
  </r>
  <r>
    <n v="102.64512500000001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  <x v="6"/>
  </r>
  <r>
    <n v="101.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  <x v="6"/>
  </r>
  <r>
    <n v="116.6348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  <x v="6"/>
  </r>
  <r>
    <n v="1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  <x v="6"/>
  </r>
  <r>
    <n v="133.20000000000002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  <x v="6"/>
  </r>
  <r>
    <n v="101.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  <x v="6"/>
  </r>
  <r>
    <n v="127.95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  <x v="6"/>
  </r>
  <r>
    <n v="114.99999999999999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x v="6"/>
  </r>
  <r>
    <n v="110.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  <x v="6"/>
  </r>
  <r>
    <n v="112.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x v="6"/>
  </r>
  <r>
    <n v="1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  <x v="6"/>
  </r>
  <r>
    <n v="100.24444444444444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  <x v="6"/>
  </r>
  <r>
    <n v="102.4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  <x v="6"/>
  </r>
  <r>
    <n v="108.2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  <x v="6"/>
  </r>
  <r>
    <n v="100.27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  <x v="6"/>
  </r>
  <r>
    <n v="113.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  <x v="6"/>
  </r>
  <r>
    <n v="127.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  <x v="6"/>
  </r>
  <r>
    <n v="107.73333333333332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x v="6"/>
  </r>
  <r>
    <n v="2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  <x v="6"/>
  </r>
  <r>
    <n v="141.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  <x v="6"/>
  </r>
  <r>
    <n v="130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  <x v="6"/>
  </r>
  <r>
    <n v="106.03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  <x v="6"/>
  </r>
  <r>
    <n v="104.80000000000001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  <x v="6"/>
  </r>
  <r>
    <n v="1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x v="6"/>
  </r>
  <r>
    <n v="100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  <x v="6"/>
  </r>
  <r>
    <n v="100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  <x v="6"/>
  </r>
  <r>
    <n v="1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  <x v="6"/>
  </r>
  <r>
    <n v="116.92307692307693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  <x v="6"/>
  </r>
  <r>
    <n v="103.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  <x v="6"/>
  </r>
  <r>
    <n v="107.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  <x v="6"/>
  </r>
  <r>
    <n v="120.25000000000001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  <x v="6"/>
  </r>
  <r>
    <n v="100.37894736842105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  <x v="6"/>
  </r>
  <r>
    <n v="106.52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  <x v="6"/>
  </r>
  <r>
    <n v="100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  <x v="6"/>
  </r>
  <r>
    <n v="110.66666666666667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  <x v="6"/>
  </r>
  <r>
    <n v="114.71959999999999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  <x v="6"/>
  </r>
  <r>
    <n v="108.25925925925925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  <x v="6"/>
  </r>
  <r>
    <n v="170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  <x v="6"/>
  </r>
  <r>
    <n v="187.0989999999999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  <x v="6"/>
  </r>
  <r>
    <n v="107.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  <x v="6"/>
  </r>
  <r>
    <n v="100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x v="6"/>
  </r>
  <r>
    <n v="120.25000000000001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  <x v="6"/>
  </r>
  <r>
    <n v="111.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  <x v="6"/>
  </r>
  <r>
    <n v="1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  <x v="6"/>
  </r>
  <r>
    <n v="1.0000000000000009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x v="6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  <x v="6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  <x v="6"/>
  </r>
  <r>
    <n v="5.4545454545454568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x v="6"/>
  </r>
  <r>
    <n v="31.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  <x v="6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  <x v="6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  <x v="6"/>
  </r>
  <r>
    <n v="0.20000000000000018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  <x v="6"/>
  </r>
  <r>
    <n v="1.0000000000000009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x v="6"/>
  </r>
  <r>
    <n v="3.8874999999999993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  <x v="6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  <x v="6"/>
  </r>
  <r>
    <n v="1.9000000000000017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  <x v="6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  <x v="6"/>
  </r>
  <r>
    <n v="41.7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  <x v="6"/>
  </r>
  <r>
    <n v="50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x v="6"/>
  </r>
  <r>
    <n v="4.8666666666666636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  <x v="6"/>
  </r>
  <r>
    <n v="19.736842105263154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x v="6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  <x v="6"/>
  </r>
  <r>
    <n v="1.749999999999996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x v="6"/>
  </r>
  <r>
    <n v="6.65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  <x v="6"/>
  </r>
  <r>
    <n v="31.999999999999996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  <x v="6"/>
  </r>
  <r>
    <n v="0.43307086614172707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  <x v="6"/>
  </r>
  <r>
    <n v="3.9999999999995595E-2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x v="6"/>
  </r>
  <r>
    <n v="1.6000000000000014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  <x v="6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  <x v="6"/>
  </r>
  <r>
    <n v="0.9000000000000008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x v="6"/>
  </r>
  <r>
    <n v="20.16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x v="6"/>
  </r>
  <r>
    <n v="42.011733333333332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  <x v="6"/>
  </r>
  <r>
    <n v="0.88500000000000245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x v="6"/>
  </r>
  <r>
    <n v="15.000000000000002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  <x v="6"/>
  </r>
  <r>
    <n v="4.6699999999999964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  <x v="6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  <x v="6"/>
  </r>
  <r>
    <n v="38.119999999999997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  <x v="6"/>
  </r>
  <r>
    <n v="5.4200000000000026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  <x v="6"/>
  </r>
  <r>
    <n v="3.4999999999996145E-2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  <x v="6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  <x v="6"/>
  </r>
  <r>
    <n v="10.833333333333329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  <x v="6"/>
  </r>
  <r>
    <n v="2.1000000000000019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x v="6"/>
  </r>
  <r>
    <n v="0.25892857142857384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x v="6"/>
  </r>
  <r>
    <n v="23.333333333333329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  <x v="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  <x v="6"/>
  </r>
  <r>
    <n v="33.599999999999994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x v="6"/>
  </r>
  <r>
    <n v="19.07999999999999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x v="6"/>
  </r>
  <r>
    <n v="0.41111111111110654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x v="6"/>
  </r>
  <r>
    <n v="32.499999999999993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x v="6"/>
  </r>
  <r>
    <n v="5.0000000000000044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x v="6"/>
  </r>
  <r>
    <n v="0.16666666666667052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x v="6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  <x v="6"/>
  </r>
  <r>
    <n v="38.06666666666667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  <x v="6"/>
  </r>
  <r>
    <n v="1.0499999999999954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x v="6"/>
  </r>
  <r>
    <n v="2.7299999999999991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x v="6"/>
  </r>
  <r>
    <n v="9.0909090909090935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  <x v="6"/>
  </r>
  <r>
    <n v="0.50000000000000044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x v="6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  <x v="6"/>
  </r>
  <r>
    <n v="4.6000000000000041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x v="6"/>
  </r>
  <r>
    <n v="20.833333333333336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  <x v="6"/>
  </r>
  <r>
    <n v="4.5833333333333286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  <x v="6"/>
  </r>
  <r>
    <n v="4.2133333333333356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  <x v="6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  <x v="6"/>
  </r>
  <r>
    <n v="61.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  <x v="6"/>
  </r>
  <r>
    <n v="0.80000000000000071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x v="6"/>
  </r>
  <r>
    <n v="1.6666666666664831E-2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x v="6"/>
  </r>
  <r>
    <n v="0.78000000000000291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x v="6"/>
  </r>
  <r>
    <n v="5.0000000000000044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x v="6"/>
  </r>
  <r>
    <n v="17.771428571428572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  <x v="6"/>
  </r>
  <r>
    <n v="9.4166666666666625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  <x v="6"/>
  </r>
  <r>
    <n v="8.0000000000002292E-2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x v="6"/>
  </r>
  <r>
    <n v="2.7499999999999969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x v="6"/>
  </r>
  <r>
    <n v="1.1111111111106187E-2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x v="6"/>
  </r>
  <r>
    <n v="3.3333333333329662E-3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x v="6"/>
  </r>
  <r>
    <n v="36.5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  <x v="6"/>
  </r>
  <r>
    <n v="14.058171745152359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  <x v="6"/>
  </r>
  <r>
    <n v="1.9999999999997797E-2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x v="6"/>
  </r>
  <r>
    <n v="4.0000000000040004E-3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x v="6"/>
  </r>
  <r>
    <n v="61.1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  <x v="6"/>
  </r>
  <r>
    <n v="7.8378378378378351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  <x v="6"/>
  </r>
  <r>
    <n v="21.85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  <x v="6"/>
  </r>
  <r>
    <n v="27.24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x v="6"/>
  </r>
  <r>
    <n v="8.4999999999999964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26.839999999999996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  <x v="6"/>
  </r>
  <r>
    <n v="1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x v="40"/>
  </r>
  <r>
    <n v="100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  <x v="40"/>
  </r>
  <r>
    <n v="100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x v="40"/>
  </r>
  <r>
    <n v="103.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  <x v="40"/>
  </r>
  <r>
    <n v="102.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  <x v="40"/>
  </r>
  <r>
    <n v="1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x v="40"/>
  </r>
  <r>
    <n v="130.83333333333334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  <x v="40"/>
  </r>
  <r>
    <n v="100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  <x v="40"/>
  </r>
  <r>
    <n v="102.06937499999999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  <x v="40"/>
  </r>
  <r>
    <n v="100.92000000000002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  <x v="40"/>
  </r>
  <r>
    <n v="1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  <x v="40"/>
  </r>
  <r>
    <n v="105.0967741935484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  <x v="40"/>
  </r>
  <r>
    <n v="102.76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  <x v="40"/>
  </r>
  <r>
    <n v="1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  <x v="40"/>
  </r>
  <r>
    <n v="100.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  <x v="40"/>
  </r>
  <r>
    <n v="1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  <x v="40"/>
  </r>
  <r>
    <n v="133.33333333333331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  <x v="40"/>
  </r>
  <r>
    <n v="101.375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  <x v="40"/>
  </r>
  <r>
    <n v="102.875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x v="40"/>
  </r>
  <r>
    <n v="107.24000000000001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  <x v="40"/>
  </r>
  <r>
    <n v="4.0000000000040004E-3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x v="38"/>
  </r>
  <r>
    <n v="20.425000000000004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  <x v="38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  <x v="38"/>
  </r>
  <r>
    <n v="1.0000000000000009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x v="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  <x v="38"/>
  </r>
  <r>
    <n v="0.10000000000000009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x v="38"/>
  </r>
  <r>
    <n v="4.2880000000000029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  <x v="38"/>
  </r>
  <r>
    <n v="4.8000000000048004E-3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  <x v="38"/>
  </r>
  <r>
    <n v="2.500000000000002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x v="38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  <x v="38"/>
  </r>
  <r>
    <n v="2.1920000000000051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  <x v="38"/>
  </r>
  <r>
    <n v="8.0250000000000039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  <x v="38"/>
  </r>
  <r>
    <n v="0.15125000000000277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  <x v="38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  <x v="38"/>
  </r>
  <r>
    <n v="59.583333333333336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x v="38"/>
  </r>
  <r>
    <n v="16.73417721518987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x v="38"/>
  </r>
  <r>
    <n v="1.86666666666667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  <x v="38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  <x v="38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  <x v="38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  <x v="38"/>
  </r>
  <r>
    <n v="109.62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x v="6"/>
  </r>
  <r>
    <n v="121.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x v="6"/>
  </r>
  <r>
    <n v="106.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  <x v="6"/>
  </r>
  <r>
    <n v="100.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  <x v="6"/>
  </r>
  <r>
    <n v="109.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  <x v="6"/>
  </r>
  <r>
    <n v="113.63000000000001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  <x v="6"/>
  </r>
  <r>
    <n v="113.92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  <x v="6"/>
  </r>
  <r>
    <n v="1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  <x v="6"/>
  </r>
  <r>
    <n v="162.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  <x v="6"/>
  </r>
  <r>
    <n v="1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  <x v="6"/>
  </r>
  <r>
    <n v="100.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  <x v="6"/>
  </r>
  <r>
    <n v="105.35000000000001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  <x v="6"/>
  </r>
  <r>
    <n v="174.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  <x v="6"/>
  </r>
  <r>
    <n v="1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  <x v="6"/>
  </r>
  <r>
    <n v="100.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  <x v="6"/>
  </r>
  <r>
    <n v="171.42857142857144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  <x v="6"/>
  </r>
  <r>
    <n v="113.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</r>
  <r>
    <n v="129.46666666666667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  <x v="6"/>
  </r>
  <r>
    <n v="101.4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  <x v="6"/>
  </r>
  <r>
    <n v="109.16666666666666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  <x v="6"/>
  </r>
  <r>
    <n v="128.92500000000001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  <x v="38"/>
  </r>
  <r>
    <n v="102.06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  <x v="38"/>
  </r>
  <r>
    <n v="146.53957758620692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  <x v="38"/>
  </r>
  <r>
    <n v="100.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  <x v="38"/>
  </r>
  <r>
    <n v="121.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  <x v="38"/>
  </r>
  <r>
    <n v="105.5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  <x v="38"/>
  </r>
  <r>
    <n v="110.4008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  <x v="38"/>
  </r>
  <r>
    <n v="100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  <x v="38"/>
  </r>
  <r>
    <n v="176.535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  <x v="38"/>
  </r>
  <r>
    <n v="100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  <x v="38"/>
  </r>
  <r>
    <n v="103.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  <x v="38"/>
  </r>
  <r>
    <n v="104.5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  <x v="38"/>
  </r>
  <r>
    <n v="100.29999999999998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  <x v="38"/>
  </r>
  <r>
    <n v="457.74666666666661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  <x v="38"/>
  </r>
  <r>
    <n v="104.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  <x v="38"/>
  </r>
  <r>
    <n v="171.94285714285712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  <x v="38"/>
  </r>
  <r>
    <n v="103.73000000000002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x v="38"/>
  </r>
  <r>
    <n v="103.02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  <x v="38"/>
  </r>
  <r>
    <n v="118.8888888888888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x v="38"/>
  </r>
  <r>
    <n v="100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x v="38"/>
  </r>
  <r>
    <n v="318.69988910451895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  <x v="38"/>
  </r>
  <r>
    <n v="108.50614285714286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  <x v="38"/>
  </r>
  <r>
    <n v="101.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  <x v="38"/>
  </r>
  <r>
    <n v="112.815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  <x v="38"/>
  </r>
  <r>
    <n v="120.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  <x v="38"/>
  </r>
  <r>
    <n v="107.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  <x v="38"/>
  </r>
  <r>
    <n v="180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x v="38"/>
  </r>
  <r>
    <n v="101.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  <x v="38"/>
  </r>
  <r>
    <n v="119.756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  <x v="38"/>
  </r>
  <r>
    <n v="1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123.66666666666666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x v="38"/>
  </r>
  <r>
    <n v="117.12500000000001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  <x v="38"/>
  </r>
  <r>
    <n v="156.95999999999998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  <x v="38"/>
  </r>
  <r>
    <n v="113.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  <x v="38"/>
  </r>
  <r>
    <n v="103.17647058823529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x v="38"/>
  </r>
  <r>
    <n v="102.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  <x v="38"/>
  </r>
  <r>
    <n v="105.84090909090908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  <x v="38"/>
  </r>
  <r>
    <n v="100.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  <x v="38"/>
  </r>
  <r>
    <n v="121.23333333333332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  <x v="38"/>
  </r>
  <r>
    <n v="100.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  <x v="38"/>
  </r>
  <r>
    <n v="116.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  <x v="38"/>
  </r>
  <r>
    <n v="100.88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  <x v="38"/>
  </r>
  <r>
    <n v="1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  <x v="38"/>
  </r>
  <r>
    <n v="246.42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  <x v="38"/>
  </r>
  <r>
    <n v="302.2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  <x v="38"/>
  </r>
  <r>
    <n v="143.33333333333334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x v="38"/>
  </r>
  <r>
    <n v="131.44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x v="38"/>
  </r>
  <r>
    <n v="168.02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  <x v="38"/>
  </r>
  <r>
    <n v="109.67666666666666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  <x v="38"/>
  </r>
  <r>
    <n v="106.6857142857143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  <x v="38"/>
  </r>
  <r>
    <n v="100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  <x v="38"/>
  </r>
  <r>
    <n v="127.2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x v="38"/>
  </r>
  <r>
    <n v="146.53333333333333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  <x v="38"/>
  </r>
  <r>
    <n v="112.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  <x v="38"/>
  </r>
  <r>
    <n v="108.78684000000001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  <x v="38"/>
  </r>
  <r>
    <n v="126.732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  <x v="38"/>
  </r>
  <r>
    <n v="213.19999999999996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  <x v="38"/>
  </r>
  <r>
    <n v="100.49999999999999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  <x v="38"/>
  </r>
  <r>
    <n v="108.71389999999998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  <x v="38"/>
  </r>
  <r>
    <n v="107.5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  <x v="38"/>
  </r>
  <r>
    <n v="110.48192771084338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  <x v="38"/>
  </r>
  <r>
    <n v="1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  <x v="38"/>
  </r>
  <r>
    <n v="110.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  <x v="38"/>
  </r>
  <r>
    <n v="109.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  <x v="38"/>
  </r>
  <r>
    <n v="132.70650000000001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  <x v="38"/>
  </r>
  <r>
    <n v="190.84810126582278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  <x v="38"/>
  </r>
  <r>
    <n v="1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x v="38"/>
  </r>
  <r>
    <n v="166.4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  <x v="38"/>
  </r>
  <r>
    <n v="106.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  <x v="38"/>
  </r>
  <r>
    <n v="1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  <x v="38"/>
  </r>
  <r>
    <n v="23.628571428571433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x v="38"/>
  </r>
  <r>
    <n v="0.14999999999999458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x v="38"/>
  </r>
  <r>
    <n v="0.40000000000000036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  <x v="3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  <x v="38"/>
  </r>
  <r>
    <n v="4.9999999999994493E-3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x v="38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  <x v="38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  <x v="38"/>
  </r>
  <r>
    <n v="1.6666666666664831E-2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x v="38"/>
  </r>
  <r>
    <n v="3.0066666666666686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x v="38"/>
  </r>
  <r>
    <n v="0.15227272727272867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  <x v="38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  <x v="38"/>
  </r>
  <r>
    <n v="66.84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  <x v="38"/>
  </r>
  <r>
    <n v="19.566666666666666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  <x v="38"/>
  </r>
  <r>
    <n v="11.294666666666664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  <x v="38"/>
  </r>
  <r>
    <n v="3.9999999999995595E-2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x v="38"/>
  </r>
  <r>
    <n v="11.985714285714288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  <x v="38"/>
  </r>
  <r>
    <n v="2.500000000000002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x v="38"/>
  </r>
  <r>
    <n v="7.0000000000003393E-2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x v="38"/>
  </r>
  <r>
    <n v="14.100000000000001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  <x v="38"/>
  </r>
  <r>
    <n v="3.3399999999999985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  <x v="38"/>
  </r>
  <r>
    <n v="59.774999999999999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  <x v="38"/>
  </r>
  <r>
    <n v="1.6666666666664831E-2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x v="38"/>
  </r>
  <r>
    <n v="2.3035714285712938E-2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  <x v="38"/>
  </r>
  <r>
    <n v="8.799999999999919E-2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  <x v="38"/>
  </r>
  <r>
    <n v="8.6400000000000041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x v="38"/>
  </r>
  <r>
    <n v="15.059999999999995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x v="38"/>
  </r>
  <r>
    <n v="0.47727272727272618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x v="38"/>
  </r>
  <r>
    <n v="0.1183333333333314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  <x v="38"/>
  </r>
  <r>
    <n v="0.84173998587352417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  <x v="38"/>
  </r>
  <r>
    <n v="1.8799999999996597E-2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  <x v="38"/>
  </r>
  <r>
    <n v="0.2102999999999966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x v="38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  <x v="38"/>
  </r>
  <r>
    <n v="0.28000000000000247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  <x v="38"/>
  </r>
  <r>
    <n v="11.579206701157919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  <x v="38"/>
  </r>
  <r>
    <n v="2.4399999999999977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  <x v="38"/>
  </r>
  <r>
    <n v="0.24999999999999467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  <x v="38"/>
  </r>
  <r>
    <n v="0.62499999999999778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x v="38"/>
  </r>
  <r>
    <n v="0.19384615384615556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x v="38"/>
  </r>
  <r>
    <n v="23.416000000000004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  <x v="38"/>
  </r>
  <r>
    <n v="5.0808888888888903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  <x v="38"/>
  </r>
  <r>
    <n v="15.920000000000002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  <x v="38"/>
  </r>
  <r>
    <n v="1.1831900000000006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  <x v="38"/>
  </r>
  <r>
    <n v="22.750000000000004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  <x v="38"/>
  </r>
  <r>
    <n v="2.4999999999997247E-2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x v="38"/>
  </r>
  <r>
    <n v="0.33512064343163006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x v="38"/>
  </r>
  <r>
    <n v="3.9749999999999952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  <x v="38"/>
  </r>
  <r>
    <n v="17.149999999999999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  <x v="38"/>
  </r>
  <r>
    <n v="3.6080041046690603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  <x v="38"/>
  </r>
  <r>
    <n v="13.900000000000002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x v="38"/>
  </r>
  <r>
    <n v="15.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  <x v="38"/>
  </r>
  <r>
    <n v="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x v="38"/>
  </r>
  <r>
    <n v="39.112499999999997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  <x v="38"/>
  </r>
  <r>
    <n v="0.26829268292682951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x v="38"/>
  </r>
  <r>
    <n v="29.625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x v="38"/>
  </r>
  <r>
    <n v="42.360992301112063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  <x v="38"/>
  </r>
  <r>
    <n v="4.1000000000000032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x v="38"/>
  </r>
  <r>
    <n v="19.762500000000006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  <x v="38"/>
  </r>
  <r>
    <n v="5.1999999999996493E-2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x v="38"/>
  </r>
  <r>
    <n v="25.030188679245281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  <x v="38"/>
  </r>
  <r>
    <n v="3.9999999999995595E-2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x v="38"/>
  </r>
  <r>
    <n v="26.639999999999997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  <x v="38"/>
  </r>
  <r>
    <n v="4.7363636363636381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  <x v="38"/>
  </r>
  <r>
    <n v="4.2435339894712705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  <x v="38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  <x v="38"/>
  </r>
  <r>
    <n v="3.0000000000000027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x v="38"/>
  </r>
  <r>
    <n v="57.333333333333329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x v="38"/>
  </r>
  <r>
    <n v="0.10000000000000009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x v="38"/>
  </r>
  <r>
    <n v="0.30999999999999917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x v="38"/>
  </r>
  <r>
    <n v="4.9999999999994493E-2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x v="38"/>
  </r>
  <r>
    <n v="9.8461538461491749E-3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x v="38"/>
  </r>
  <r>
    <n v="0.66666666666667096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x v="38"/>
  </r>
  <r>
    <n v="58.29145728643217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68.153599999999997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  <x v="38"/>
  </r>
  <r>
    <n v="3.249999999999087E-3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x v="38"/>
  </r>
  <r>
    <n v="0"/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  <x v="38"/>
  </r>
  <r>
    <n v="4.1599999999999966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  <x v="38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  <x v="38"/>
  </r>
  <r>
    <n v="108.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  <x v="6"/>
  </r>
  <r>
    <n v="0.80000000000000071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x v="6"/>
  </r>
  <r>
    <n v="3.7499999999999978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x v="6"/>
  </r>
  <r>
    <n v="15.731707317073173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x v="6"/>
  </r>
  <r>
    <n v="3.3333333333329662E-2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x v="6"/>
  </r>
  <r>
    <n v="1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x v="6"/>
  </r>
  <r>
    <n v="22.499999999999996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x v="6"/>
  </r>
  <r>
    <n v="20.849420849420852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  <x v="6"/>
  </r>
  <r>
    <n v="127.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  <x v="6"/>
  </r>
  <r>
    <n v="3.3333333333333326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x v="6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  <x v="6"/>
  </r>
  <r>
    <n v="5.4000000000000048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x v="6"/>
  </r>
  <r>
    <n v="0.96000000000000529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x v="6"/>
  </r>
  <r>
    <n v="51.6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x v="6"/>
  </r>
  <r>
    <n v="1.6363636363636358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x v="6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  <x v="6"/>
  </r>
  <r>
    <n v="75.400000000000006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  <x v="6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  <x v="6"/>
  </r>
  <r>
    <n v="10.499999999999998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x v="6"/>
  </r>
  <r>
    <n v="117.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  <x v="6"/>
  </r>
  <r>
    <n v="131.16666666666666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  <x v="6"/>
  </r>
  <r>
    <n v="1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x v="6"/>
  </r>
  <r>
    <n v="1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  <x v="6"/>
  </r>
  <r>
    <n v="100.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  <x v="6"/>
  </r>
  <r>
    <n v="105.95454545454545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  <x v="6"/>
  </r>
  <r>
    <n v="335.58333333333337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  <x v="6"/>
  </r>
  <r>
    <n v="112.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  <x v="6"/>
  </r>
  <r>
    <n v="188.50460000000001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  <x v="6"/>
  </r>
  <r>
    <n v="101.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  <x v="6"/>
  </r>
  <r>
    <n v="1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  <x v="6"/>
  </r>
  <r>
    <n v="114.00000000000001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  <x v="6"/>
  </r>
  <r>
    <n v="133.48133333333334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  <x v="6"/>
  </r>
  <r>
    <n v="101.53333333333335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  <x v="6"/>
  </r>
  <r>
    <n v="105.1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  <x v="6"/>
  </r>
  <r>
    <n v="127.15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  <x v="6"/>
  </r>
  <r>
    <n v="111.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  <x v="6"/>
  </r>
  <r>
    <n v="106.76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  <x v="6"/>
  </r>
  <r>
    <n v="162.66666666666666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  <x v="6"/>
  </r>
  <r>
    <n v="160.2280857142857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  <x v="6"/>
  </r>
  <r>
    <n v="116.1666666666666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  <x v="6"/>
  </r>
  <r>
    <n v="124.2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  <x v="6"/>
  </r>
  <r>
    <n v="103.01249999999999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x v="6"/>
  </r>
  <r>
    <n v="112.25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  <x v="6"/>
  </r>
  <r>
    <n v="108.8142857142857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  <x v="6"/>
  </r>
  <r>
    <n v="114.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  <x v="6"/>
  </r>
  <r>
    <n v="1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  <x v="6"/>
  </r>
  <r>
    <n v="101.13333333333334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  <x v="6"/>
  </r>
  <r>
    <n v="109.5599999999999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x v="6"/>
  </r>
  <r>
    <n v="114.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  <x v="6"/>
  </r>
  <r>
    <n v="117.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  <x v="6"/>
  </r>
  <r>
    <n v="171.73333333333335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  <x v="6"/>
  </r>
  <r>
    <n v="114.1623809523809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  <x v="6"/>
  </r>
  <r>
    <n v="119.75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  <x v="6"/>
  </r>
  <r>
    <n v="109.00000000000001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  <x v="6"/>
  </r>
  <r>
    <n v="100.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  <x v="6"/>
  </r>
  <r>
    <n v="109.00000000000001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  <x v="6"/>
  </r>
  <r>
    <n v="107.20930232558139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  <x v="6"/>
  </r>
  <r>
    <n v="100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  <x v="6"/>
  </r>
  <r>
    <n v="102.1875000000000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  <x v="6"/>
  </r>
  <r>
    <n v="116.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  <x v="6"/>
  </r>
  <r>
    <n v="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  <x v="40"/>
  </r>
  <r>
    <n v="12.327272727272732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  <x v="40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  <x v="40"/>
  </r>
  <r>
    <n v="4.0266666666666673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x v="40"/>
  </r>
  <r>
    <n v="1.0199999999999987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x v="40"/>
  </r>
  <r>
    <n v="11.739999999999995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  <x v="40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  <x v="40"/>
  </r>
  <r>
    <n v="59.142857142857139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  <x v="40"/>
  </r>
  <r>
    <n v="6.0000000000004494E-2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x v="40"/>
  </r>
  <r>
    <n v="11.450000000000005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x v="40"/>
  </r>
  <r>
    <n v="0.36666666666667069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  <x v="40"/>
  </r>
  <r>
    <n v="52.160000000000004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  <x v="40"/>
  </r>
  <r>
    <n v="2.0000000000020002E-3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x v="40"/>
  </r>
  <r>
    <n v="1.2499999999999956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x v="40"/>
  </r>
  <r>
    <n v="54.52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x v="40"/>
  </r>
  <r>
    <n v="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  <x v="40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  <x v="40"/>
  </r>
  <r>
    <n v="3.4124999999999961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x v="40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  <x v="40"/>
  </r>
  <r>
    <n v="46.36363636363636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  <x v="40"/>
  </r>
  <r>
    <n v="103.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  <x v="6"/>
  </r>
  <r>
    <n v="119.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  <x v="6"/>
  </r>
  <r>
    <n v="125.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  <x v="6"/>
  </r>
  <r>
    <n v="119.74347826086958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  <x v="6"/>
  </r>
  <r>
    <n v="126.25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  <x v="6"/>
  </r>
  <r>
    <n v="100.11666666666667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  <x v="6"/>
  </r>
  <r>
    <n v="102.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  <x v="6"/>
  </r>
  <r>
    <n v="100.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  <x v="6"/>
  </r>
  <r>
    <n v="100.05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  <x v="6"/>
  </r>
  <r>
    <n v="116.02222222222223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  <x v="6"/>
  </r>
  <r>
    <n v="102.1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  <x v="6"/>
  </r>
  <r>
    <n v="100.11000000000001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  <x v="6"/>
  </r>
  <r>
    <n v="100.84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  <x v="6"/>
  </r>
  <r>
    <n v="103.42500000000001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  <x v="6"/>
  </r>
  <r>
    <n v="124.8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  <x v="6"/>
  </r>
  <r>
    <n v="109.51612903225806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  <x v="6"/>
  </r>
  <r>
    <n v="102.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  <x v="6"/>
  </r>
  <r>
    <n v="102.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  <x v="6"/>
  </r>
  <r>
    <n v="104.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  <x v="6"/>
  </r>
  <r>
    <n v="1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x v="6"/>
  </r>
  <r>
    <n v="102.34285714285714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  <x v="6"/>
  </r>
  <r>
    <n v="107.8650000000000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  <x v="6"/>
  </r>
  <r>
    <n v="109.88461538461539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  <x v="6"/>
  </r>
  <r>
    <n v="1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x v="6"/>
  </r>
  <r>
    <n v="131.20000000000002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  <x v="6"/>
  </r>
  <r>
    <n v="118.8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  <x v="6"/>
  </r>
  <r>
    <n v="100.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  <x v="6"/>
  </r>
  <r>
    <n v="103.20666666666666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  <x v="6"/>
  </r>
  <r>
    <n v="100.6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  <x v="6"/>
  </r>
  <r>
    <n v="100.78754285714287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  <x v="6"/>
  </r>
  <r>
    <n v="112.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  <x v="6"/>
  </r>
  <r>
    <n v="105.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  <x v="6"/>
  </r>
  <r>
    <n v="100.56666666666668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  <x v="6"/>
  </r>
  <r>
    <n v="115.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  <x v="6"/>
  </r>
  <r>
    <n v="127.30419999999999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  <x v="6"/>
  </r>
  <r>
    <n v="102.83750000000001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  <x v="6"/>
  </r>
  <r>
    <n v="102.9375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  <x v="6"/>
  </r>
  <r>
    <n v="104.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  <x v="6"/>
  </r>
  <r>
    <n v="111.2200000000000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  <x v="6"/>
  </r>
  <r>
    <n v="105.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  <x v="6"/>
  </r>
  <r>
    <n v="100.79166666666666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  <x v="6"/>
  </r>
  <r>
    <n v="104.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  <x v="6"/>
  </r>
  <r>
    <n v="101.55199999999999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  <x v="6"/>
  </r>
  <r>
    <n v="110.7333333333333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x v="6"/>
  </r>
  <r>
    <n v="127.82222222222221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x v="6"/>
  </r>
  <r>
    <n v="101.82500000000002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  <x v="6"/>
  </r>
  <r>
    <n v="101.25769230769231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  <x v="6"/>
  </r>
  <r>
    <n v="1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  <x v="6"/>
  </r>
  <r>
    <n v="128.06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  <x v="6"/>
  </r>
  <r>
    <n v="106.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  <x v="6"/>
  </r>
  <r>
    <n v="105.21428571428571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x v="6"/>
  </r>
  <r>
    <n v="106.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  <x v="6"/>
  </r>
  <r>
    <n v="109.24000000000001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  <x v="6"/>
  </r>
  <r>
    <n v="100.45454545454547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  <x v="6"/>
  </r>
  <r>
    <n v="103.04098360655738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  <x v="6"/>
  </r>
  <r>
    <n v="112.166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  <x v="6"/>
  </r>
  <r>
    <n v="1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  <x v="6"/>
  </r>
  <r>
    <n v="1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  <x v="6"/>
  </r>
  <r>
    <n v="131.28333333333333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  <x v="6"/>
  </r>
  <r>
    <n v="102.1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  <x v="6"/>
  </r>
  <r>
    <n v="1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  <x v="6"/>
  </r>
  <r>
    <n v="101.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x v="6"/>
  </r>
  <r>
    <n v="101.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x v="6"/>
  </r>
  <r>
    <n v="130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  <x v="6"/>
  </r>
  <r>
    <n v="154.4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  <x v="6"/>
  </r>
  <r>
    <n v="107.4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  <x v="6"/>
  </r>
  <r>
    <n v="101.32258064516128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  <x v="6"/>
  </r>
  <r>
    <n v="100.27777777777777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  <x v="6"/>
  </r>
  <r>
    <n v="116.84444444444443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x v="6"/>
  </r>
  <r>
    <n v="108.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x v="6"/>
  </r>
  <r>
    <n v="103.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  <x v="6"/>
  </r>
  <r>
    <n v="114.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  <x v="6"/>
  </r>
  <r>
    <n v="1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  <x v="6"/>
  </r>
  <r>
    <n v="121.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  <x v="6"/>
  </r>
  <r>
    <n v="102.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  <x v="6"/>
  </r>
  <r>
    <n v="104.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  <x v="6"/>
  </r>
  <r>
    <n v="101.6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x v="6"/>
  </r>
  <r>
    <n v="112.10242048409683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  <x v="6"/>
  </r>
  <r>
    <n v="101.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  <x v="6"/>
  </r>
  <r>
    <n v="100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x v="6"/>
  </r>
  <r>
    <n v="100.26489999999998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  <x v="6"/>
  </r>
  <r>
    <n v="133.04200000000003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  <x v="6"/>
  </r>
  <r>
    <n v="121.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  <x v="6"/>
  </r>
  <r>
    <n v="114.00000000000001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  <x v="6"/>
  </r>
  <r>
    <n v="286.13861386138615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  <x v="6"/>
  </r>
  <r>
    <n v="170.44444444444446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  <x v="6"/>
  </r>
  <r>
    <n v="118.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  <x v="6"/>
  </r>
  <r>
    <n v="102.8585714285714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  <x v="6"/>
  </r>
  <r>
    <n v="144.06666666666666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  <x v="6"/>
  </r>
  <r>
    <n v="100.07272727272726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  <x v="6"/>
  </r>
  <r>
    <n v="101.73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  <x v="6"/>
  </r>
  <r>
    <n v="116.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  <x v="6"/>
  </r>
  <r>
    <n v="136.16666666666669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  <x v="6"/>
  </r>
  <r>
    <n v="133.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x v="6"/>
  </r>
  <r>
    <n v="103.39285714285715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x v="6"/>
  </r>
  <r>
    <n v="115.88888888888889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x v="6"/>
  </r>
  <r>
    <n v="104.51666666666665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  <x v="6"/>
  </r>
  <r>
    <n v="102.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x v="6"/>
  </r>
  <r>
    <n v="175.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  <x v="6"/>
  </r>
  <r>
    <n v="106.67999999999999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  <x v="6"/>
  </r>
  <r>
    <n v="122.2857142857142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  <x v="6"/>
  </r>
  <r>
    <n v="159.42857142857144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x v="6"/>
  </r>
  <r>
    <n v="100.07692307692308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  <x v="6"/>
  </r>
  <r>
    <n v="109.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  <x v="6"/>
  </r>
  <r>
    <n v="100.03999999999999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x v="6"/>
  </r>
  <r>
    <n v="116.0500000000000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  <x v="6"/>
  </r>
  <r>
    <n v="210.75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  <x v="6"/>
  </r>
  <r>
    <n v="110.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  <x v="6"/>
  </r>
  <r>
    <n v="100.08673425918037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  <x v="6"/>
  </r>
  <r>
    <n v="106.19047619047619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  <x v="6"/>
  </r>
  <r>
    <n v="125.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x v="6"/>
  </r>
  <r>
    <n v="1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x v="6"/>
  </r>
  <r>
    <n v="1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  <x v="6"/>
  </r>
  <r>
    <n v="107.4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x v="6"/>
  </r>
  <r>
    <n v="101.51515151515152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  <x v="6"/>
  </r>
  <r>
    <n v="125.8999999999999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  <x v="6"/>
  </r>
  <r>
    <n v="101.66666666666666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x v="6"/>
  </r>
  <r>
    <n v="112.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x v="6"/>
  </r>
  <r>
    <n v="101.375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  <x v="6"/>
  </r>
  <r>
    <n v="101.25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  <x v="6"/>
  </r>
  <r>
    <n v="146.38888888888891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  <x v="6"/>
  </r>
  <r>
    <n v="116.8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  <x v="6"/>
  </r>
  <r>
    <n v="106.26666666666667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  <x v="6"/>
  </r>
  <r>
    <n v="104.52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x v="6"/>
  </r>
  <r>
    <n v="100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  <x v="6"/>
  </r>
  <r>
    <n v="104.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  <x v="6"/>
  </r>
  <r>
    <n v="138.62051149573753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  <x v="6"/>
  </r>
  <r>
    <n v="100.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  <x v="6"/>
  </r>
  <r>
    <n v="100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  <x v="6"/>
  </r>
  <r>
    <n v="110.2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  <x v="6"/>
  </r>
  <r>
    <n v="102.18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  <x v="6"/>
  </r>
  <r>
    <n v="104.35000000000001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  <x v="6"/>
  </r>
  <r>
    <n v="138.16666666666666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  <x v="6"/>
  </r>
  <r>
    <n v="100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  <x v="6"/>
  </r>
  <r>
    <n v="101.66666666666666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  <x v="6"/>
  </r>
  <r>
    <n v="171.42857142857144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  <x v="6"/>
  </r>
  <r>
    <n v="101.44444444444444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  <x v="6"/>
  </r>
  <r>
    <n v="130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x v="6"/>
  </r>
  <r>
    <n v="110.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  <x v="6"/>
  </r>
  <r>
    <n v="119.45000000000002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  <x v="6"/>
  </r>
  <r>
    <n v="100.2909090909091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  <x v="6"/>
  </r>
  <r>
    <n v="153.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  <x v="6"/>
  </r>
  <r>
    <n v="104.4285714285714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  <x v="6"/>
  </r>
  <r>
    <n v="101.1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  <x v="6"/>
  </r>
  <r>
    <n v="107.52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x v="6"/>
  </r>
  <r>
    <n v="3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  <x v="6"/>
  </r>
  <r>
    <n v="101.93333333333334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x v="6"/>
  </r>
  <r>
    <n v="126.2857142857142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  <x v="6"/>
  </r>
  <r>
    <n v="101.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  <x v="6"/>
  </r>
  <r>
    <n v="1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  <x v="6"/>
  </r>
  <r>
    <n v="102.99000000000001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  <x v="6"/>
  </r>
  <r>
    <n v="106.25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  <x v="6"/>
  </r>
  <r>
    <n v="101.37777777777779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  <x v="6"/>
  </r>
  <r>
    <n v="113.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  <x v="6"/>
  </r>
  <r>
    <n v="217.99999999999997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x v="6"/>
  </r>
  <r>
    <n v="101.41935483870968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  <x v="6"/>
  </r>
  <r>
    <n v="105.9333333333333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  <x v="6"/>
  </r>
  <r>
    <n v="1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  <x v="6"/>
  </r>
  <r>
    <n v="2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  <x v="6"/>
  </r>
  <r>
    <n v="118.66666666666667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  <x v="6"/>
  </r>
  <r>
    <n v="104.60000000000001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  <x v="6"/>
  </r>
  <r>
    <n v="103.89999999999999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  <x v="6"/>
  </r>
  <r>
    <n v="117.73333333333333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  <x v="6"/>
  </r>
  <r>
    <n v="138.5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  <x v="6"/>
  </r>
  <r>
    <n v="103.49999999999999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  <x v="6"/>
  </r>
  <r>
    <n v="100.25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  <x v="6"/>
  </r>
  <r>
    <n v="106.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  <x v="6"/>
  </r>
  <r>
    <n v="100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  <x v="6"/>
  </r>
  <r>
    <n v="100.01249999999999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  <x v="6"/>
  </r>
  <r>
    <n v="101.05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  <x v="6"/>
  </r>
  <r>
    <n v="107.63636363636364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  <x v="6"/>
  </r>
  <r>
    <n v="103.64999999999999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  <x v="6"/>
  </r>
  <r>
    <n v="104.43333333333334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  <x v="6"/>
  </r>
  <r>
    <n v="102.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  <x v="6"/>
  </r>
  <r>
    <n v="100.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  <x v="6"/>
  </r>
  <r>
    <n v="111.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  <x v="6"/>
  </r>
  <r>
    <n v="100.01100000000001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  <x v="6"/>
  </r>
  <r>
    <n v="100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  <x v="6"/>
  </r>
  <r>
    <n v="1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  <x v="6"/>
  </r>
  <r>
    <n v="116.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  <x v="6"/>
  </r>
  <r>
    <n v="103.8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x v="6"/>
  </r>
  <r>
    <n v="114.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  <x v="6"/>
  </r>
  <r>
    <n v="102.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  <x v="6"/>
  </r>
  <r>
    <n v="2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  <x v="6"/>
  </r>
  <r>
    <n v="100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  <x v="6"/>
  </r>
  <r>
    <n v="105.80000000000001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  <x v="6"/>
  </r>
  <r>
    <n v="142.36363636363635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x v="6"/>
  </r>
  <r>
    <n v="1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  <x v="6"/>
  </r>
  <r>
    <n v="104.33333333333334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  <x v="6"/>
  </r>
  <r>
    <n v="112.00000000000001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  <x v="6"/>
  </r>
  <r>
    <n v="111.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  <x v="6"/>
  </r>
  <r>
    <n v="103.75000000000001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  <x v="6"/>
  </r>
  <r>
    <n v="100.4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  <x v="6"/>
  </r>
  <r>
    <n v="101.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  <x v="6"/>
  </r>
  <r>
    <n v="109.76666666666665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  <x v="6"/>
  </r>
  <r>
    <n v="100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  <x v="6"/>
  </r>
  <r>
    <n v="1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  <x v="6"/>
  </r>
  <r>
    <n v="137.57142857142856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  <x v="6"/>
  </r>
  <r>
    <n v="100.31000000000002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  <x v="6"/>
  </r>
  <r>
    <n v="107.1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  <x v="6"/>
  </r>
  <r>
    <n v="211.00000000000003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  <x v="6"/>
  </r>
  <r>
    <n v="123.6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  <x v="6"/>
  </r>
  <r>
    <n v="108.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  <x v="6"/>
  </r>
  <r>
    <n v="103.56666666666668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  <x v="6"/>
  </r>
  <r>
    <n v="100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  <x v="6"/>
  </r>
  <r>
    <n v="130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  <x v="6"/>
  </r>
  <r>
    <n v="103.49999999999999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  <x v="6"/>
  </r>
  <r>
    <n v="100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  <x v="6"/>
  </r>
  <r>
    <n v="119.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  <x v="6"/>
  </r>
  <r>
    <n v="100.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  <x v="6"/>
  </r>
  <r>
    <n v="100.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  <x v="6"/>
  </r>
  <r>
    <n v="106.54545454545455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  <x v="6"/>
  </r>
  <r>
    <n v="1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  <x v="6"/>
  </r>
  <r>
    <n v="101.15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  <x v="6"/>
  </r>
  <r>
    <n v="109.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  <x v="6"/>
  </r>
  <r>
    <n v="140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x v="6"/>
  </r>
  <r>
    <n v="103.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  <x v="6"/>
  </r>
  <r>
    <n v="102.97033333333331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  <x v="6"/>
  </r>
  <r>
    <n v="108.13333333333333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  <x v="6"/>
  </r>
  <r>
    <n v="100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  <x v="6"/>
  </r>
  <r>
    <n v="102.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  <x v="6"/>
  </r>
  <r>
    <n v="130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x v="6"/>
  </r>
  <r>
    <n v="108.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  <x v="6"/>
  </r>
  <r>
    <n v="100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  <x v="6"/>
  </r>
  <r>
    <n v="109.6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  <x v="6"/>
  </r>
  <r>
    <n v="100.26315789473684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  <x v="6"/>
  </r>
  <r>
    <n v="105.55000000000001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  <x v="6"/>
  </r>
  <r>
    <n v="112.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  <x v="6"/>
  </r>
  <r>
    <n v="105.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  <x v="6"/>
  </r>
  <r>
    <n v="1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  <x v="6"/>
  </r>
  <r>
    <n v="104.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  <x v="6"/>
  </r>
  <r>
    <n v="134.678333333333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  <x v="6"/>
  </r>
  <r>
    <n v="105.2184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  <x v="6"/>
  </r>
  <r>
    <n v="102.60000000000001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  <x v="6"/>
  </r>
  <r>
    <n v="100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x v="6"/>
  </r>
  <r>
    <n v="185.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  <x v="6"/>
  </r>
  <r>
    <n v="288.99999999999994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x v="6"/>
  </r>
  <r>
    <n v="100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  <x v="6"/>
  </r>
  <r>
    <n v="108.2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x v="6"/>
  </r>
  <r>
    <n v="107.80000000000001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x v="6"/>
  </r>
  <r>
    <n v="109.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  <x v="6"/>
  </r>
  <r>
    <n v="170.625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x v="6"/>
  </r>
  <r>
    <n v="1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  <x v="6"/>
  </r>
  <r>
    <n v="101.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  <x v="6"/>
  </r>
  <r>
    <n v="153.19999999999999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  <x v="6"/>
  </r>
  <r>
    <n v="128.33333333333331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x v="6"/>
  </r>
  <r>
    <n v="100.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  <x v="6"/>
  </r>
  <r>
    <n v="100.64999999999999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  <x v="6"/>
  </r>
  <r>
    <n v="191.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  <x v="6"/>
  </r>
  <r>
    <n v="140.20000000000002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  <x v="6"/>
  </r>
  <r>
    <n v="124.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  <x v="6"/>
  </r>
  <r>
    <n v="126.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  <x v="6"/>
  </r>
  <r>
    <n v="190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x v="6"/>
  </r>
  <r>
    <n v="1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  <x v="6"/>
  </r>
  <r>
    <n v="2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  <x v="6"/>
  </r>
  <r>
    <n v="103.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  <x v="6"/>
  </r>
  <r>
    <n v="102.3236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  <x v="6"/>
  </r>
  <r>
    <n v="1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  <x v="6"/>
  </r>
  <r>
    <n v="127.14285714285714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  <x v="6"/>
  </r>
  <r>
    <n v="1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  <x v="6"/>
  </r>
  <r>
    <n v="121.7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  <x v="6"/>
  </r>
  <r>
    <n v="113.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  <x v="6"/>
  </r>
  <r>
    <n v="150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  <x v="6"/>
  </r>
  <r>
    <n v="214.6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  <x v="6"/>
  </r>
  <r>
    <n v="102.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  <x v="6"/>
  </r>
  <r>
    <n v="100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  <x v="6"/>
  </r>
  <r>
    <n v="1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  <x v="6"/>
  </r>
  <r>
    <n v="113.3333333333333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x v="6"/>
  </r>
  <r>
    <n v="1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x v="6"/>
  </r>
  <r>
    <n v="115.33333333333333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  <x v="6"/>
  </r>
  <r>
    <n v="112.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  <x v="6"/>
  </r>
  <r>
    <n v="127.86666666666666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x v="6"/>
  </r>
  <r>
    <n v="142.66666666666669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  <x v="6"/>
  </r>
  <r>
    <n v="118.8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  <x v="6"/>
  </r>
  <r>
    <n v="138.33333333333334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  <x v="6"/>
  </r>
  <r>
    <n v="159.94029850746267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  <x v="6"/>
  </r>
  <r>
    <n v="114.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  <x v="6"/>
  </r>
  <r>
    <n v="100.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  <x v="6"/>
  </r>
  <r>
    <n v="155.2000000000000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  <x v="6"/>
  </r>
  <r>
    <n v="127.75000000000001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  <x v="6"/>
  </r>
  <r>
    <n v="121.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  <x v="6"/>
  </r>
  <r>
    <n v="112.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  <x v="6"/>
  </r>
  <r>
    <n v="127.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  <x v="6"/>
  </r>
  <r>
    <n v="158.19999999999999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x v="6"/>
  </r>
  <r>
    <n v="105.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  <x v="6"/>
  </r>
  <r>
    <n v="100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  <x v="6"/>
  </r>
  <r>
    <n v="100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  <x v="6"/>
  </r>
  <r>
    <n v="106.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  <x v="6"/>
  </r>
  <r>
    <n v="124.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  <x v="6"/>
  </r>
  <r>
    <n v="108.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  <x v="6"/>
  </r>
  <r>
    <n v="102.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  <x v="6"/>
  </r>
  <r>
    <n v="105.5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  <x v="6"/>
  </r>
  <r>
    <n v="106.3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  <x v="6"/>
  </r>
  <r>
    <n v="100.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  <x v="6"/>
  </r>
  <r>
    <n v="105.4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x v="6"/>
  </r>
  <r>
    <n v="107.56000000000002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  <x v="6"/>
  </r>
  <r>
    <n v="100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x v="6"/>
  </r>
  <r>
    <n v="103.76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  <x v="6"/>
  </r>
  <r>
    <n v="101.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x v="6"/>
  </r>
  <r>
    <n v="104.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x v="6"/>
  </r>
  <r>
    <n v="180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x v="6"/>
  </r>
  <r>
    <n v="106.33333333333333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  <x v="6"/>
  </r>
  <r>
    <n v="100.55555555555556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  <x v="6"/>
  </r>
  <r>
    <n v="101.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  <x v="6"/>
  </r>
  <r>
    <n v="100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  <x v="6"/>
  </r>
  <r>
    <n v="118.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  <x v="6"/>
  </r>
  <r>
    <n v="110.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x v="6"/>
  </r>
  <r>
    <n v="102.66666666666666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  <x v="6"/>
  </r>
  <r>
    <n v="100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  <x v="6"/>
  </r>
  <r>
    <n v="100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  <x v="6"/>
  </r>
  <r>
    <n v="110.04599999999999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  <x v="6"/>
  </r>
  <r>
    <n v="101.350000000000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  <x v="6"/>
  </r>
  <r>
    <n v="100.75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  <x v="6"/>
  </r>
  <r>
    <n v="169.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  <x v="6"/>
  </r>
  <r>
    <n v="100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  <x v="6"/>
  </r>
  <r>
    <n v="113.65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  <x v="6"/>
  </r>
  <r>
    <n v="101.56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  <x v="6"/>
  </r>
  <r>
    <n v="1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  <x v="6"/>
  </r>
  <r>
    <n v="1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x v="6"/>
  </r>
  <r>
    <n v="116.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  <x v="6"/>
  </r>
  <r>
    <n v="101.15151515151514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  <x v="6"/>
  </r>
  <r>
    <n v="1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  <x v="6"/>
  </r>
  <r>
    <n v="100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x v="6"/>
  </r>
  <r>
    <n v="1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  <x v="6"/>
  </r>
  <r>
    <n v="118.95833333333331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  <x v="6"/>
  </r>
  <r>
    <n v="126.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  <x v="6"/>
  </r>
  <r>
    <n v="156.20000000000002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  <x v="6"/>
  </r>
  <r>
    <n v="103.15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  <x v="6"/>
  </r>
  <r>
    <n v="153.33333333333331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  <x v="6"/>
  </r>
  <r>
    <n v="180.44444444444446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x v="6"/>
  </r>
  <r>
    <n v="128.44999999999999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  <x v="6"/>
  </r>
  <r>
    <n v="119.66666666666667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  <x v="6"/>
  </r>
  <r>
    <n v="1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  <x v="6"/>
  </r>
  <r>
    <n v="1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  <x v="6"/>
  </r>
  <r>
    <n v="102.23636363636363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  <x v="6"/>
  </r>
  <r>
    <n v="104.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  <x v="6"/>
  </r>
  <r>
    <n v="100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  <x v="6"/>
  </r>
  <r>
    <n v="100.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  <x v="6"/>
  </r>
  <r>
    <n v="102.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  <x v="6"/>
  </r>
  <r>
    <n v="114.40928571428573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  <x v="6"/>
  </r>
  <r>
    <n v="101.9047619047619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  <x v="6"/>
  </r>
  <r>
    <n v="1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  <x v="6"/>
  </r>
  <r>
    <n v="104.80000000000001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  <x v="6"/>
  </r>
  <r>
    <n v="101.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x v="6"/>
  </r>
  <r>
    <n v="100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x v="6"/>
  </r>
  <r>
    <n v="106.27272727272728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  <x v="6"/>
  </r>
  <r>
    <n v="113.42219999999999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  <x v="6"/>
  </r>
  <r>
    <n v="100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  <x v="6"/>
  </r>
  <r>
    <n v="100.45454545454547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x v="6"/>
  </r>
  <r>
    <n v="100.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  <x v="6"/>
  </r>
  <r>
    <n v="1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  <x v="6"/>
  </r>
  <r>
    <n v="103.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  <x v="6"/>
  </r>
  <r>
    <n v="108.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  <x v="6"/>
  </r>
  <r>
    <n v="102.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  <x v="6"/>
  </r>
  <r>
    <n v="148.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  <x v="6"/>
  </r>
  <r>
    <n v="105.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  <x v="6"/>
  </r>
  <r>
    <n v="100.49999999999999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  <x v="6"/>
  </r>
  <r>
    <n v="130.55555555555557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  <x v="6"/>
  </r>
  <r>
    <n v="104.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  <x v="6"/>
  </r>
  <r>
    <n v="108.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  <x v="6"/>
  </r>
  <r>
    <n v="111.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  <x v="6"/>
  </r>
  <r>
    <n v="100.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  <x v="6"/>
  </r>
  <r>
    <n v="114.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  <x v="6"/>
  </r>
  <r>
    <n v="122.06666666666668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x v="6"/>
  </r>
  <r>
    <n v="100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  <x v="6"/>
  </r>
  <r>
    <n v="102.8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  <x v="6"/>
  </r>
  <r>
    <n v="106.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  <x v="6"/>
  </r>
  <r>
    <n v="101.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  <x v="6"/>
  </r>
  <r>
    <n v="100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x v="6"/>
  </r>
  <r>
    <n v="130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  <x v="6"/>
  </r>
  <r>
    <n v="100.01333333333334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  <x v="6"/>
  </r>
  <r>
    <n v="100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  <x v="6"/>
  </r>
  <r>
    <n v="113.88888888888889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  <x v="6"/>
  </r>
  <r>
    <n v="100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  <x v="6"/>
  </r>
  <r>
    <n v="2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  <x v="6"/>
  </r>
  <r>
    <n v="108.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  <x v="6"/>
  </r>
  <r>
    <n v="115.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  <x v="6"/>
  </r>
  <r>
    <n v="119.11764705882352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  <x v="6"/>
  </r>
  <r>
    <n v="109.42666666666668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  <x v="6"/>
  </r>
  <r>
    <n v="126.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  <x v="6"/>
  </r>
  <r>
    <n v="100.49999999999999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  <x v="6"/>
  </r>
  <r>
    <n v="127.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  <x v="6"/>
  </r>
  <r>
    <n v="100.05999999999999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  <x v="6"/>
  </r>
  <r>
    <n v="1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  <x v="6"/>
  </r>
  <r>
    <n v="127.25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  <x v="6"/>
  </r>
  <r>
    <n v="110.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  <x v="6"/>
  </r>
  <r>
    <n v="125.9374999999999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  <x v="6"/>
  </r>
  <r>
    <n v="118.5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  <x v="6"/>
  </r>
  <r>
    <n v="107.72727272727272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x v="6"/>
  </r>
  <r>
    <n v="102.60000000000001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  <x v="6"/>
  </r>
  <r>
    <n v="110.1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  <x v="6"/>
  </r>
  <r>
    <n v="2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  <x v="6"/>
  </r>
  <r>
    <n v="130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x v="6"/>
  </r>
  <r>
    <n v="104.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  <x v="6"/>
  </r>
  <r>
    <n v="100.05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  <x v="6"/>
  </r>
  <r>
    <n v="170.66666666666666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  <x v="6"/>
  </r>
  <r>
    <n v="112.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  <x v="6"/>
  </r>
  <r>
    <n v="1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  <x v="6"/>
  </r>
  <r>
    <n v="130.26666666666665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  <x v="6"/>
  </r>
  <r>
    <n v="105.45454545454544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x v="6"/>
  </r>
  <r>
    <n v="100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  <x v="6"/>
  </r>
  <r>
    <n v="153.31632653061226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  <x v="6"/>
  </r>
  <r>
    <n v="162.30000000000001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  <x v="6"/>
  </r>
  <r>
    <n v="1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  <x v="6"/>
  </r>
  <r>
    <n v="144.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  <x v="6"/>
  </r>
  <r>
    <n v="100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x v="6"/>
  </r>
  <r>
    <n v="100.8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  <x v="6"/>
  </r>
  <r>
    <n v="106.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  <x v="6"/>
  </r>
  <r>
    <n v="124.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  <x v="6"/>
  </r>
  <r>
    <n v="118.91891891891892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  <x v="6"/>
  </r>
  <r>
    <n v="1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  <x v="6"/>
  </r>
  <r>
    <n v="112.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  <x v="6"/>
  </r>
  <r>
    <n v="105.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  <x v="6"/>
  </r>
  <r>
    <n v="109.73333333333332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  <x v="6"/>
  </r>
  <r>
    <n v="100.099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  <x v="6"/>
  </r>
  <r>
    <n v="120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  <x v="6"/>
  </r>
  <r>
    <n v="104.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  <x v="6"/>
  </r>
  <r>
    <n v="102.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  <x v="6"/>
  </r>
  <r>
    <n v="101.82500000000002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  <x v="6"/>
  </r>
  <r>
    <n v="100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  <x v="6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  <x v="40"/>
  </r>
  <r>
    <n v="1.999999999946489E-4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x v="40"/>
  </r>
  <r>
    <n v="3.3333333333329662E-2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x v="40"/>
  </r>
  <r>
    <n v="51.023391812865505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  <x v="40"/>
  </r>
  <r>
    <n v="19.999999999999996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x v="40"/>
  </r>
  <r>
    <n v="35.24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  <x v="40"/>
  </r>
  <r>
    <n v="4.2466666666666653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  <x v="40"/>
  </r>
  <r>
    <n v="36.457142857142856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x v="40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x v="1"/>
    <x v="40"/>
  </r>
  <r>
    <n v="30.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  <x v="40"/>
  </r>
  <r>
    <n v="6.5454545454545432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x v="40"/>
  </r>
  <r>
    <n v="4.0000000000040004E-3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x v="40"/>
  </r>
  <r>
    <n v="5.5000000000000053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  <x v="4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  <x v="40"/>
  </r>
  <r>
    <n v="2.1428571428571463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x v="4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  <x v="40"/>
  </r>
  <r>
    <n v="16.420000000000002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  <x v="40"/>
  </r>
  <r>
    <n v="0.10000000000000009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x v="40"/>
  </r>
  <r>
    <n v="4.8100000000000032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  <x v="40"/>
  </r>
  <r>
    <n v="6.0000000000000053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x v="40"/>
  </r>
  <r>
    <n v="100.38249999999999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  <x v="6"/>
  </r>
  <r>
    <n v="1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x v="6"/>
  </r>
  <r>
    <n v="100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  <x v="6"/>
  </r>
  <r>
    <n v="1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  <x v="6"/>
  </r>
  <r>
    <n v="250.66666666666669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  <x v="6"/>
  </r>
  <r>
    <n v="100.49999999999999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  <x v="6"/>
  </r>
  <r>
    <n v="174.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  <x v="6"/>
  </r>
  <r>
    <n v="116.26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  <x v="6"/>
  </r>
  <r>
    <n v="105.82000000000001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  <x v="6"/>
  </r>
  <r>
    <n v="110.75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100.66666666666666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x v="6"/>
  </r>
  <r>
    <n v="102.03333333333333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  <x v="6"/>
  </r>
  <r>
    <n v="100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  <x v="6"/>
  </r>
  <r>
    <n v="111.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x v="6"/>
  </r>
  <r>
    <n v="101.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x v="6"/>
  </r>
  <r>
    <n v="1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x v="6"/>
  </r>
  <r>
    <n v="109.37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  <x v="6"/>
  </r>
  <r>
    <n v="115.16129032258064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x v="6"/>
  </r>
  <r>
    <n v="100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  <x v="6"/>
  </r>
  <r>
    <n v="103.17033333333335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  <x v="6"/>
  </r>
  <r>
    <n v="103.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  <x v="6"/>
  </r>
  <r>
    <n v="138.20000000000002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  <x v="6"/>
  </r>
  <r>
    <n v="109.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  <x v="6"/>
  </r>
  <r>
    <n v="100.85714285714286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x v="6"/>
  </r>
  <r>
    <n v="101.53333333333335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  <x v="6"/>
  </r>
  <r>
    <n v="113.62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  <x v="6"/>
  </r>
  <r>
    <n v="100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  <x v="6"/>
  </r>
  <r>
    <n v="140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  <x v="6"/>
  </r>
  <r>
    <n v="128.75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  <x v="6"/>
  </r>
  <r>
    <n v="102.90416666666667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  <x v="6"/>
  </r>
  <r>
    <n v="102.49999999999999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  <x v="6"/>
  </r>
  <r>
    <n v="110.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x v="6"/>
  </r>
  <r>
    <n v="112.76666666666667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x v="6"/>
  </r>
  <r>
    <n v="111.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  <x v="6"/>
  </r>
  <r>
    <n v="139.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  <x v="6"/>
  </r>
  <r>
    <n v="110.85714285714286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  <x v="6"/>
  </r>
  <r>
    <n v="139.06666666666666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  <x v="6"/>
  </r>
  <r>
    <n v="105.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  <x v="6"/>
  </r>
  <r>
    <n v="101.4285714285714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  <x v="6"/>
  </r>
  <r>
    <n v="100.245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x v="6"/>
  </r>
  <r>
    <n v="109.16666666666666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  <x v="6"/>
  </r>
  <r>
    <n v="118.33333333333333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  <x v="6"/>
  </r>
  <r>
    <n v="120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  <x v="6"/>
  </r>
  <r>
    <n v="127.96000000000001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  <x v="6"/>
  </r>
  <r>
    <n v="1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  <x v="6"/>
  </r>
  <r>
    <n v="129.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  <x v="6"/>
  </r>
  <r>
    <n v="107.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  <x v="6"/>
  </r>
  <r>
    <n v="100.125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  <x v="6"/>
  </r>
  <r>
    <n v="1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  <x v="6"/>
  </r>
  <r>
    <n v="1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x v="6"/>
  </r>
  <r>
    <n v="110.5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  <x v="6"/>
  </r>
  <r>
    <n v="100.8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x v="6"/>
  </r>
  <r>
    <n v="121.2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  <x v="6"/>
  </r>
  <r>
    <n v="100.33333333333334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  <x v="6"/>
  </r>
  <r>
    <n v="109.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  <x v="6"/>
  </r>
  <r>
    <n v="123.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x v="6"/>
  </r>
  <r>
    <n v="136.33666666666667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  <x v="6"/>
  </r>
  <r>
    <n v="103.46657233816768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  <x v="6"/>
  </r>
  <r>
    <n v="121.3333333333333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x v="6"/>
  </r>
  <r>
    <n v="1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  <x v="6"/>
  </r>
  <r>
    <n v="300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  <x v="6"/>
  </r>
  <r>
    <n v="108.25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  <x v="6"/>
  </r>
  <r>
    <n v="141.15384615384613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  <x v="6"/>
  </r>
  <r>
    <n v="114.00000000000001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  <x v="6"/>
  </r>
  <r>
    <n v="153.73333333333332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  <x v="6"/>
  </r>
  <r>
    <n v="101.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  <x v="6"/>
  </r>
  <r>
    <n v="102.3500000000000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  <x v="6"/>
  </r>
  <r>
    <n v="102.57142857142858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  <x v="6"/>
  </r>
  <r>
    <n v="155.75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  <x v="6"/>
  </r>
  <r>
    <n v="100.75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x v="6"/>
  </r>
  <r>
    <n v="239.4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  <x v="6"/>
  </r>
  <r>
    <n v="210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x v="6"/>
  </r>
  <r>
    <n v="104.5151515151515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  <x v="6"/>
  </r>
  <r>
    <n v="100.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  <x v="6"/>
  </r>
  <r>
    <n v="111.20000000000002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  <x v="6"/>
  </r>
  <r>
    <n v="102.04444444444445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  <x v="6"/>
  </r>
  <r>
    <n v="102.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  <x v="6"/>
  </r>
  <r>
    <n v="1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x v="6"/>
  </r>
  <r>
    <n v="338.70588235294122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  <x v="6"/>
  </r>
  <r>
    <n v="100.75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  <x v="6"/>
  </r>
  <r>
    <n v="9.3099999999999952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  <x v="6"/>
  </r>
  <r>
    <n v="7.24000000000000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x v="6"/>
  </r>
  <r>
    <n v="9.9999999999999982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x v="6"/>
  </r>
  <r>
    <n v="11.272727272727268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  <x v="6"/>
  </r>
  <r>
    <n v="15.411764705882359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x v="6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  <x v="6"/>
  </r>
  <r>
    <n v="28.466666666666661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x v="6"/>
  </r>
  <r>
    <n v="13.3333333333333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x v="6"/>
  </r>
  <r>
    <n v="0.66666666666667096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x v="6"/>
  </r>
  <r>
    <n v="21.428571428571431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x v="6"/>
  </r>
  <r>
    <n v="18.000000000000004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x v="6"/>
  </r>
  <r>
    <n v="20.125000000000004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  <x v="6"/>
  </r>
  <r>
    <n v="17.900000000000006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  <x v="6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  <x v="6"/>
  </r>
  <r>
    <n v="2.0000000000000018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x v="6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  <x v="6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  <x v="6"/>
  </r>
  <r>
    <n v="9.9999999999999982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2.376470588235291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x v="6"/>
  </r>
  <r>
    <n v="1.0000000000000009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x v="6"/>
  </r>
  <r>
    <n v="103.52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  <x v="40"/>
  </r>
  <r>
    <n v="1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x v="40"/>
  </r>
  <r>
    <n v="100.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  <x v="40"/>
  </r>
  <r>
    <n v="132.6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  <x v="40"/>
  </r>
  <r>
    <n v="112.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  <x v="40"/>
  </r>
  <r>
    <n v="103.34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  <x v="40"/>
  </r>
  <r>
    <n v="120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  <x v="40"/>
  </r>
  <r>
    <n v="129.63636363636363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  <x v="40"/>
  </r>
  <r>
    <n v="101.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  <x v="40"/>
  </r>
  <r>
    <n v="108.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x v="40"/>
  </r>
  <r>
    <n v="102.33333333333334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  <x v="40"/>
  </r>
  <r>
    <n v="110.24424999999999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  <x v="40"/>
  </r>
  <r>
    <n v="101.0154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  <x v="40"/>
  </r>
  <r>
    <n v="100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  <x v="40"/>
  </r>
  <r>
    <n v="106.24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  <x v="40"/>
  </r>
  <r>
    <n v="100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  <x v="40"/>
  </r>
  <r>
    <n v="100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  <x v="40"/>
  </r>
  <r>
    <n v="113.4571428571428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  <x v="40"/>
  </r>
  <r>
    <n v="102.65010000000001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  <x v="40"/>
  </r>
  <r>
    <n v="116.75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  <x v="40"/>
  </r>
  <r>
    <n v="107.65274999999998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  <x v="40"/>
  </r>
  <r>
    <n v="100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  <x v="40"/>
  </r>
  <r>
    <n v="100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1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  <x v="40"/>
  </r>
  <r>
    <n v="110.2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  <x v="40"/>
  </r>
  <r>
    <n v="108.2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  <x v="40"/>
  </r>
  <r>
    <n v="100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100.25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  <x v="40"/>
  </r>
  <r>
    <n v="106.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  <x v="40"/>
  </r>
  <r>
    <n v="143.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  <x v="40"/>
  </r>
  <r>
    <n v="105.04166666666666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  <x v="40"/>
  </r>
  <r>
    <n v="103.98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  <x v="40"/>
  </r>
  <r>
    <n v="120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x v="40"/>
  </r>
  <r>
    <n v="109.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  <x v="40"/>
  </r>
  <r>
    <n v="101.75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  <x v="40"/>
  </r>
  <r>
    <n v="128.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  <x v="40"/>
  </r>
  <r>
    <n v="114.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150.74999999999997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x v="40"/>
  </r>
  <r>
    <n v="110.96666666666665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  <x v="40"/>
  </r>
  <r>
    <n v="100.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x v="40"/>
  </r>
  <r>
    <n v="0.66666666666667096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x v="40"/>
  </r>
  <r>
    <n v="3.267605633802817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x v="40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  <x v="40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  <x v="40"/>
  </r>
  <r>
    <n v="0.28000000000000247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x v="40"/>
  </r>
  <r>
    <n v="59.657142857142851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x v="40"/>
  </r>
  <r>
    <n v="1.0000000000000009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x v="40"/>
  </r>
  <r>
    <n v="1.6666666666666718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x v="40"/>
  </r>
  <r>
    <n v="4.4444444444402542E-3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x v="40"/>
  </r>
  <r>
    <n v="89.66666666666667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  <x v="40"/>
  </r>
  <r>
    <n v="1.464285714285718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x v="40"/>
  </r>
  <r>
    <n v="4.0200000000000014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x v="40"/>
  </r>
  <r>
    <n v="4.0045454545454495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  <x v="40"/>
  </r>
  <r>
    <n v="8.5200000000000049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  <x v="40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  <x v="40"/>
  </r>
  <r>
    <n v="19.650000000000002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x v="40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  <x v="40"/>
  </r>
  <r>
    <n v="2.0000000000020002E-3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  <x v="40"/>
  </r>
  <r>
    <n v="6.6666666666670427E-2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x v="40"/>
  </r>
  <r>
    <n v="30.333333333333336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  <x v="40"/>
  </r>
  <r>
    <n v="100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  <x v="6"/>
  </r>
  <r>
    <n v="101.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  <x v="6"/>
  </r>
  <r>
    <n v="121.73333333333333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  <x v="6"/>
  </r>
  <r>
    <n v="330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  <x v="6"/>
  </r>
  <r>
    <n v="109.55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  <x v="6"/>
  </r>
  <r>
    <n v="100.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  <x v="6"/>
  </r>
  <r>
    <n v="140.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  <x v="6"/>
  </r>
  <r>
    <n v="100.001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  <x v="6"/>
  </r>
  <r>
    <n v="119.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  <x v="6"/>
  </r>
  <r>
    <n v="107.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228.00000000000003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x v="6"/>
  </r>
  <r>
    <n v="106.4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  <x v="6"/>
  </r>
  <r>
    <n v="143.33333333333334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x v="6"/>
  </r>
  <r>
    <n v="104.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  <x v="6"/>
  </r>
  <r>
    <n v="110.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  <x v="6"/>
  </r>
  <r>
    <n v="1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  <x v="6"/>
  </r>
  <r>
    <n v="1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  <x v="6"/>
  </r>
  <r>
    <n v="105.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  <x v="6"/>
  </r>
  <r>
    <n v="119.1666666666666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x v="6"/>
  </r>
  <r>
    <n v="152.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  <x v="6"/>
  </r>
  <r>
    <n v="100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  <x v="6"/>
  </r>
  <r>
    <n v="100.2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  <x v="6"/>
  </r>
  <r>
    <n v="2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x v="6"/>
  </r>
  <r>
    <n v="106.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  <x v="6"/>
  </r>
  <r>
    <n v="104.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  <x v="6"/>
  </r>
  <r>
    <n v="116.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x v="6"/>
  </r>
  <r>
    <n v="109.03333333333333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  <x v="6"/>
  </r>
  <r>
    <n v="160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x v="6"/>
  </r>
  <r>
    <n v="112.5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  <x v="6"/>
  </r>
  <r>
    <n v="102.1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  <x v="6"/>
  </r>
  <r>
    <n v="100.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x v="6"/>
  </r>
  <r>
    <n v="101.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  <x v="6"/>
  </r>
  <r>
    <n v="6500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  <x v="6"/>
  </r>
  <r>
    <n v="8.720000000000006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  <x v="6"/>
  </r>
  <r>
    <n v="21.940000000000005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  <x v="6"/>
  </r>
  <r>
    <n v="21.299999999999997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  <x v="6"/>
  </r>
  <r>
    <n v="41.489795918367342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x v="6"/>
  </r>
  <r>
    <n v="2.1050000000000013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  <x v="6"/>
  </r>
  <r>
    <n v="2.7000000000000024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  <x v="6"/>
  </r>
  <r>
    <n v="16.161904761904765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  <x v="6"/>
  </r>
  <r>
    <n v="16.376923076923077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  <x v="6"/>
  </r>
  <r>
    <n v="7.0433333333333348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  <x v="6"/>
  </r>
  <r>
    <n v="3.8000000000000034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x v="6"/>
  </r>
  <r>
    <n v="34.08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x v="6"/>
  </r>
  <r>
    <n v="0.20000000000000018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x v="6"/>
  </r>
  <r>
    <n v="2.6000000000003798E-2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x v="6"/>
  </r>
  <r>
    <n v="16.254545454545454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x v="6"/>
  </r>
  <r>
    <n v="2.500000000000002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x v="6"/>
  </r>
  <r>
    <n v="1.9999999999997797E-2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x v="6"/>
  </r>
  <r>
    <n v="5.2000000000000046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x v="6"/>
  </r>
  <r>
    <n v="2.0000000000000018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x v="6"/>
  </r>
  <r>
    <n v="3.9999999999995595E-2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x v="6"/>
  </r>
  <r>
    <n v="17.666666666666664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  <x v="6"/>
  </r>
  <r>
    <n v="5.0000000000000044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x v="6"/>
  </r>
  <r>
    <n v="1.3333333333331865E-2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x v="6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  <x v="6"/>
  </r>
  <r>
    <n v="1.2000000000000011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x v="6"/>
  </r>
  <r>
    <n v="26.937422295897228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  <x v="6"/>
  </r>
  <r>
    <n v="0.54999999999999494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x v="6"/>
  </r>
  <r>
    <n v="12.549999999999994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x v="6"/>
  </r>
  <r>
    <n v="0.20000000000000018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x v="40"/>
  </r>
  <r>
    <n v="3.4474868431088379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  <x v="40"/>
  </r>
  <r>
    <n v="15.000000000000002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x v="40"/>
  </r>
  <r>
    <n v="2.6666666666666616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  <x v="4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  <x v="40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  <x v="40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  <x v="4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  <x v="40"/>
  </r>
  <r>
    <n v="52.794871794871788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  <x v="40"/>
  </r>
  <r>
    <n v="4.9640000000000022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  <x v="40"/>
  </r>
  <r>
    <n v="5.5555555555553138E-2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x v="4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  <x v="40"/>
  </r>
  <r>
    <n v="13.06666666666667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  <x v="40"/>
  </r>
  <r>
    <n v="5.0000000000000044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x v="40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  <x v="4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  <x v="40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  <x v="40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  <x v="40"/>
  </r>
  <r>
    <n v="0"/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  <x v="40"/>
  </r>
  <r>
    <n v="1.749999999999996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x v="40"/>
  </r>
  <r>
    <n v="27.1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  <x v="6"/>
  </r>
  <r>
    <n v="1.4750000000000041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  <x v="6"/>
  </r>
  <r>
    <n v="16.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x v="6"/>
  </r>
  <r>
    <n v="32.499999999999993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  <x v="6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  <x v="6"/>
  </r>
  <r>
    <n v="21.550000000000004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  <x v="6"/>
  </r>
  <r>
    <n v="3.4666666666666623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  <x v="6"/>
  </r>
  <r>
    <n v="5.0000000000000044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x v="6"/>
  </r>
  <r>
    <n v="10.624999999999996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x v="6"/>
  </r>
  <r>
    <n v="17.600000000000005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x v="6"/>
  </r>
  <r>
    <n v="32.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  <x v="6"/>
  </r>
  <r>
    <n v="1.2499999999999956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x v="6"/>
  </r>
  <r>
    <n v="5.4000000000000048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x v="6"/>
  </r>
  <r>
    <n v="0.83333333333333037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x v="6"/>
  </r>
  <r>
    <n v="48.833333333333329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  <x v="6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  <x v="6"/>
  </r>
  <r>
    <n v="2.9999999999996696E-2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x v="6"/>
  </r>
  <r>
    <n v="11.533333333333328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  <x v="6"/>
  </r>
  <r>
    <n v="67.333333333333329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  <x v="6"/>
  </r>
  <r>
    <n v="15.300000000000002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x v="6"/>
  </r>
  <r>
    <n v="8.6666666666666679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x v="6"/>
  </r>
  <r>
    <n v="0.22499999999999742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x v="6"/>
  </r>
  <r>
    <n v="3.0833333333333379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  <x v="6"/>
  </r>
  <r>
    <n v="37.412500000000001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  <x v="6"/>
  </r>
  <r>
    <n v="6.6666666666659324E-3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x v="6"/>
  </r>
  <r>
    <n v="9.9999999999999982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  <x v="6"/>
  </r>
  <r>
    <n v="36.360000000000007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  <x v="6"/>
  </r>
  <r>
    <n v="0.33333333333332993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x v="6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  <x v="6"/>
  </r>
  <r>
    <n v="0.28571428571428914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x v="6"/>
  </r>
  <r>
    <n v="0.20000000000000018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x v="6"/>
  </r>
  <r>
    <n v="1.8000000000000016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x v="6"/>
  </r>
  <r>
    <n v="5.4000000000000048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x v="6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  <x v="6"/>
  </r>
  <r>
    <n v="8.1333333333333364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  <x v="6"/>
  </r>
  <r>
    <n v="12.034782608695648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  <x v="6"/>
  </r>
  <r>
    <n v="15.266666666666662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x v="6"/>
  </r>
  <r>
    <n v="9.9999999999999982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x v="6"/>
  </r>
  <r>
    <n v="0.30000000000000027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x v="6"/>
  </r>
  <r>
    <n v="1.0000000000000009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x v="6"/>
  </r>
  <r>
    <n v="13.019999999999998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x v="6"/>
  </r>
  <r>
    <n v="2.2649999999999948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  <x v="6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  <x v="6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  <x v="6"/>
  </r>
  <r>
    <n v="8.3333333333324155E-3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x v="6"/>
  </r>
  <r>
    <n v="15.742857142857147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  <x v="6"/>
  </r>
  <r>
    <n v="10.999999999999998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  <x v="6"/>
  </r>
  <r>
    <n v="43.833333333333336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  <x v="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  <x v="6"/>
  </r>
  <r>
    <n v="86.135181975736572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x v="6"/>
  </r>
  <r>
    <n v="12.196620583717355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x v="6"/>
  </r>
  <r>
    <n v="0.10000000000000009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x v="6"/>
  </r>
  <r>
    <n v="0.21999999999999797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x v="6"/>
  </r>
  <r>
    <n v="0.90909090909090384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x v="6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  <x v="6"/>
  </r>
  <r>
    <n v="35.640000000000008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  <x v="6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  <x v="6"/>
  </r>
  <r>
    <n v="0.24999999999999467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x v="6"/>
  </r>
  <r>
    <n v="3.2499999999999973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x v="6"/>
  </r>
  <r>
    <n v="3.3666666666666623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x v="6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  <x v="6"/>
  </r>
  <r>
    <n v="15.769999999999996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  <x v="6"/>
  </r>
  <r>
    <n v="0.62499999999999778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x v="6"/>
  </r>
  <r>
    <n v="5.000000000032756E-4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x v="6"/>
  </r>
  <r>
    <n v="9.6153846153845812E-2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x v="6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  <x v="6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  <x v="6"/>
  </r>
  <r>
    <n v="24.285714285714288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  <x v="6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  <x v="6"/>
  </r>
  <r>
    <n v="2.4999999999997247E-2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x v="6"/>
  </r>
  <r>
    <n v="32.049999999999997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  <x v="6"/>
  </r>
  <r>
    <n v="24.333333333333329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x v="6"/>
  </r>
  <r>
    <n v="1.5000000000000013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x v="6"/>
  </r>
  <r>
    <n v="0.41999999999999815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x v="6"/>
  </r>
  <r>
    <n v="3.214285714285714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x v="6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  <x v="6"/>
  </r>
  <r>
    <n v="6.2999999999999945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x v="6"/>
  </r>
  <r>
    <n v="14.249999999999996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x v="6"/>
  </r>
  <r>
    <n v="0.60000000000000053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x v="6"/>
  </r>
  <r>
    <n v="24.11764705882353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x v="6"/>
  </r>
  <r>
    <n v="10.540000000000004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  <x v="6"/>
  </r>
  <r>
    <n v="7.4690265486725638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  <x v="6"/>
  </r>
  <r>
    <n v="7.3333333333336359E-2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x v="6"/>
  </r>
  <r>
    <n v="0.97142857142856753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  <x v="6"/>
  </r>
  <r>
    <n v="21.099999999999998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  <x v="6"/>
  </r>
  <r>
    <n v="78.100000000000009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  <x v="6"/>
  </r>
  <r>
    <n v="31.999999999999996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  <x v="6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  <x v="6"/>
  </r>
  <r>
    <n v="47.692307692307686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x v="6"/>
  </r>
  <r>
    <n v="1.4499999999999957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x v="6"/>
  </r>
  <r>
    <n v="10.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x v="6"/>
  </r>
  <r>
    <n v="1.8333333333333313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  <x v="6"/>
  </r>
  <r>
    <n v="18.000000000000004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  <x v="6"/>
  </r>
  <r>
    <n v="4.0833333333333393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x v="6"/>
  </r>
  <r>
    <n v="19.999999999999996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x v="6"/>
  </r>
  <r>
    <n v="34.802513464991023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  <x v="6"/>
  </r>
  <r>
    <n v="6.3333333333333357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x v="6"/>
  </r>
  <r>
    <n v="32.049999999999997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  <x v="6"/>
  </r>
  <r>
    <n v="9.7600000000000016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  <x v="6"/>
  </r>
  <r>
    <n v="37.749999999999993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  <x v="6"/>
  </r>
  <r>
    <n v="2.1333333333333315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x v="6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  <x v="6"/>
  </r>
  <r>
    <n v="4.181818181818187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x v="6"/>
  </r>
  <r>
    <n v="19.999999999999996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x v="6"/>
  </r>
  <r>
    <n v="5.4100000000000037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  <x v="6"/>
  </r>
  <r>
    <n v="5.9999999999948983E-3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x v="6"/>
  </r>
  <r>
    <n v="0.24999999999999467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x v="6"/>
  </r>
  <r>
    <n v="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x v="6"/>
  </r>
  <r>
    <n v="16.566666666666663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  <x v="6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  <x v="6"/>
  </r>
  <r>
    <n v="57.2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  <x v="6"/>
  </r>
  <r>
    <n v="16.514285714285716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  <x v="6"/>
  </r>
  <r>
    <n v="0.12499999999999734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x v="6"/>
  </r>
  <r>
    <n v="37.749999999999993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  <x v="6"/>
  </r>
  <r>
    <n v="1.839999999999997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x v="6"/>
  </r>
  <r>
    <n v="10.050000000000004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x v="6"/>
  </r>
  <r>
    <n v="0.20000000000000018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x v="6"/>
  </r>
  <r>
    <n v="1.3333333333333308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x v="6"/>
  </r>
  <r>
    <n v="6.6666666666659324E-3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x v="6"/>
  </r>
  <r>
    <n v="0.24999999999999467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x v="6"/>
  </r>
  <r>
    <n v="6.0000000000000053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x v="6"/>
  </r>
  <r>
    <n v="3.886010362694303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x v="6"/>
  </r>
  <r>
    <n v="24.194444444444439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  <x v="6"/>
  </r>
  <r>
    <n v="7.5999999999999961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x v="6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  <x v="6"/>
  </r>
  <r>
    <n v="1.3000000000000012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x v="6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  <x v="6"/>
  </r>
  <r>
    <n v="1.4285714285711126E-2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x v="6"/>
  </r>
  <r>
    <n v="14.000000000000002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x v="6"/>
  </r>
  <r>
    <n v="1.0499999999999954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x v="6"/>
  </r>
  <r>
    <n v="8.6666666666666679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x v="6"/>
  </r>
  <r>
    <n v="0.82857142857143407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x v="6"/>
  </r>
  <r>
    <n v="16.666666666666664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  <x v="6"/>
  </r>
  <r>
    <n v="0.83333333333333037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x v="6"/>
  </r>
  <r>
    <n v="69.561111111111117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  <x v="6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  <x v="6"/>
  </r>
  <r>
    <n v="1.2499999999999956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x v="6"/>
  </r>
  <r>
    <n v="5.0000000000000044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x v="6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  <x v="6"/>
  </r>
  <r>
    <n v="7.1666666666666661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  <x v="6"/>
  </r>
  <r>
    <n v="28.049999999999997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x v="6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  <x v="6"/>
  </r>
  <r>
    <n v="16.000000000000004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  <x v="6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  <x v="6"/>
  </r>
  <r>
    <n v="6.8287037037037095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x v="6"/>
  </r>
  <r>
    <n v="25.698702928870286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  <x v="6"/>
  </r>
  <r>
    <n v="1.4814814814814836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x v="6"/>
  </r>
  <r>
    <n v="36.850000000000009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x v="6"/>
  </r>
  <r>
    <n v="47.050000000000004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  <x v="6"/>
  </r>
  <r>
    <n v="11.428571428571432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x v="6"/>
  </r>
  <r>
    <n v="12.039999999999996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x v="6"/>
  </r>
  <r>
    <n v="60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31.25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x v="6"/>
  </r>
  <r>
    <n v="0.41999999999999815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x v="6"/>
  </r>
  <r>
    <n v="0.20999999999999908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x v="6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  <x v="6"/>
  </r>
  <r>
    <n v="37.5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x v="6"/>
  </r>
  <r>
    <n v="1.9999999999997797E-2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x v="6"/>
  </r>
  <r>
    <n v="8.2142857142857189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  <x v="6"/>
  </r>
  <r>
    <n v="2.20000000000000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x v="6"/>
  </r>
  <r>
    <n v="17.652941176470595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  <x v="6"/>
  </r>
  <r>
    <n v="8.0000000000002292E-2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x v="6"/>
  </r>
  <r>
    <n v="6.6666666666670427E-2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x v="6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  <x v="6"/>
  </r>
  <r>
    <n v="37.533333333333331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  <x v="6"/>
  </r>
  <r>
    <n v="21.999999999999996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x v="6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  <x v="6"/>
  </r>
  <r>
    <n v="17.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  <x v="6"/>
  </r>
  <r>
    <n v="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  <x v="6"/>
  </r>
  <r>
    <n v="22.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  <x v="6"/>
  </r>
  <r>
    <n v="2.5333333333333319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x v="6"/>
  </r>
  <r>
    <n v="2.500000000000002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  <x v="6"/>
  </r>
  <r>
    <n v="2.849999999999997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x v="6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  <x v="6"/>
  </r>
  <r>
    <n v="2.4499999999999966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  <x v="6"/>
  </r>
  <r>
    <n v="1.4210526315789451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x v="6"/>
  </r>
  <r>
    <n v="19.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  <x v="6"/>
  </r>
  <r>
    <n v="0.67500000000000338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x v="6"/>
  </r>
  <r>
    <n v="0.16666666666667052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x v="6"/>
  </r>
  <r>
    <n v="60.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  <x v="6"/>
  </r>
  <r>
    <n v="0.99999999999998979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x v="6"/>
  </r>
  <r>
    <n v="34.4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  <x v="6"/>
  </r>
  <r>
    <n v="16.500000000000004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x v="6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  <x v="6"/>
  </r>
  <r>
    <n v="0.40000000000000036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x v="6"/>
  </r>
  <r>
    <n v="1.0571428571428565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x v="6"/>
  </r>
  <r>
    <n v="26.727272727272723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x v="6"/>
  </r>
  <r>
    <n v="28.800000000000004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  <x v="6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  <x v="6"/>
  </r>
  <r>
    <n v="8.8999999999999968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x v="6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  <x v="6"/>
  </r>
  <r>
    <n v="0.16666666666667052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x v="6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  <x v="6"/>
  </r>
  <r>
    <n v="15.737410071942449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  <x v="6"/>
  </r>
  <r>
    <n v="2.0000000000000018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x v="6"/>
  </r>
  <r>
    <n v="21.685714285714287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x v="6"/>
  </r>
  <r>
    <n v="0.33333333333332993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x v="6"/>
  </r>
  <r>
    <n v="0.28571428571428914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x v="6"/>
  </r>
  <r>
    <n v="4.7000000000000046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x v="6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  <x v="6"/>
  </r>
  <r>
    <n v="10.799999999999999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x v="6"/>
  </r>
  <r>
    <n v="4.8000000000000043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x v="6"/>
  </r>
  <r>
    <n v="3.2000000000000028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  <x v="6"/>
  </r>
  <r>
    <n v="12.74999999999999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x v="6"/>
  </r>
  <r>
    <n v="1.8181818181817189E-2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x v="6"/>
  </r>
  <r>
    <n v="2.4000000000000021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x v="6"/>
  </r>
  <r>
    <n v="36.5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x v="6"/>
  </r>
  <r>
    <n v="2.6666666666666616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x v="6"/>
  </r>
  <r>
    <n v="11.428571428571432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x v="6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  <x v="6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  <x v="6"/>
  </r>
  <r>
    <n v="1.111111111111107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x v="6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  <x v="6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  <x v="6"/>
  </r>
  <r>
    <n v="27.40000000000000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  <x v="6"/>
  </r>
  <r>
    <n v="9.9999999999999982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  <x v="6"/>
  </r>
  <r>
    <n v="21.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  <x v="6"/>
  </r>
  <r>
    <n v="6.9696969696969706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  <x v="6"/>
  </r>
  <r>
    <n v="70.599999999999994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  <x v="6"/>
  </r>
  <r>
    <n v="2.0499999999999963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x v="6"/>
  </r>
  <r>
    <n v="1.9666666666666721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x v="6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  <x v="6"/>
  </r>
  <r>
    <n v="28.666666666666664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  <x v="6"/>
  </r>
  <r>
    <n v="3.1333333333333324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  <x v="6"/>
  </r>
  <r>
    <n v="3.9999999999995595E-2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x v="6"/>
  </r>
  <r>
    <n v="0.20000000000000018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36.85882352941178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17582417582416"/>
    <x v="0"/>
    <s v="television"/>
    <x v="0"/>
    <d v="2015-07-22T19:00:00"/>
  </r>
  <r>
    <n v="142.60827250608273"/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101265822785"/>
    <x v="0"/>
    <s v="television"/>
    <x v="1"/>
    <d v="2017-03-02T06:24:43"/>
  </r>
  <r>
    <n v="105"/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x v="0"/>
    <s v="television"/>
    <x v="2"/>
    <d v="2016-02-15T08:51:23"/>
  </r>
  <r>
    <n v="103.89999999999999"/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66666666666666"/>
    <x v="0"/>
    <s v="television"/>
    <x v="3"/>
    <d v="2014-08-07T04:21:47"/>
  </r>
  <r>
    <n v="122.99154545454545"/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028169014085"/>
    <x v="0"/>
    <s v="television"/>
    <x v="4"/>
    <d v="2015-12-19T12:01:19"/>
  </r>
  <r>
    <n v="109.77744436109028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0425531914893"/>
    <x v="0"/>
    <s v="television"/>
    <x v="5"/>
    <d v="2016-07-28T21:35:00"/>
  </r>
  <r>
    <n v="106.4875"/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7931034482759"/>
    <x v="0"/>
    <s v="television"/>
    <x v="6"/>
    <d v="2014-06-13T17:44:10"/>
  </r>
  <r>
    <n v="101.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456140350877"/>
    <x v="0"/>
    <s v="television"/>
    <x v="7"/>
    <d v="2016-07-04T17:07:47"/>
  </r>
  <r>
    <n v="100.04342857142856"/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333333333335"/>
    <x v="0"/>
    <s v="television"/>
    <x v="8"/>
    <d v="2016-04-15T13:00:00"/>
  </r>
  <r>
    <n v="125.998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499500000000001"/>
    <x v="0"/>
    <s v="television"/>
    <x v="9"/>
    <d v="2016-04-16T18:29:04"/>
  </r>
  <r>
    <n v="100.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421052631578"/>
    <x v="0"/>
    <s v="television"/>
    <x v="10"/>
    <d v="2014-06-24T17:37:59"/>
  </r>
  <r>
    <n v="120.5"/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3333333333329"/>
    <x v="0"/>
    <s v="television"/>
    <x v="11"/>
    <d v="2016-08-21T19:00:00"/>
  </r>
  <r>
    <n v="165.29333333333335"/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1305925030231"/>
    <x v="0"/>
    <s v="television"/>
    <x v="12"/>
    <d v="2014-07-15T19:00:00"/>
  </r>
  <r>
    <n v="159.97142857142856"/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431372549019"/>
    <x v="0"/>
    <s v="television"/>
    <x v="13"/>
    <d v="2016-06-23T12:27:00"/>
  </r>
  <r>
    <n v="100.93333333333334"/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0731707317074"/>
    <x v="0"/>
    <s v="television"/>
    <x v="14"/>
    <d v="2014-07-13T05:59:00"/>
  </r>
  <r>
    <n v="106.60000000000001"/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55102040816325"/>
    <x v="0"/>
    <s v="television"/>
    <x v="15"/>
    <d v="2015-09-27T12:14:00"/>
  </r>
  <r>
    <n v="100.24166666666667"/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285714285716"/>
    <x v="0"/>
    <s v="television"/>
    <x v="16"/>
    <d v="2014-06-15T21:30:00"/>
  </r>
  <r>
    <n v="100.66666666666666"/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4444444444443"/>
    <x v="0"/>
    <s v="television"/>
    <x v="17"/>
    <d v="2014-11-04T10:33:42"/>
  </r>
  <r>
    <n v="106.32110000000002"/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4122807017543"/>
    <x v="0"/>
    <s v="television"/>
    <x v="18"/>
    <d v="2014-09-17T05:00:56"/>
  </r>
  <r>
    <n v="145.29411764705881"/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36363636363633"/>
    <x v="0"/>
    <s v="television"/>
    <x v="19"/>
    <d v="2015-07-20T11:35:34"/>
  </r>
  <r>
    <n v="100.2"/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0:11:52"/>
  </r>
  <r>
    <n v="109.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009900990099"/>
    <x v="0"/>
    <s v="television"/>
    <x v="21"/>
    <d v="2014-09-26T07:03:09"/>
  </r>
  <r>
    <n v="117.14285714285715"/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x v="0"/>
    <s v="television"/>
    <x v="22"/>
    <d v="2014-12-31T23:59:00"/>
  </r>
  <r>
    <n v="118.5"/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347826086956"/>
    <x v="0"/>
    <s v="television"/>
    <x v="23"/>
    <d v="2015-04-30T07:20:00"/>
  </r>
  <r>
    <n v="108.80768571428572"/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6149825783982"/>
    <x v="0"/>
    <s v="television"/>
    <x v="24"/>
    <d v="2015-09-15T11:39:00"/>
  </r>
  <r>
    <n v="133.33333333333331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2857142857146"/>
    <x v="0"/>
    <s v="television"/>
    <x v="25"/>
    <d v="2016-01-08T16:36:01"/>
  </r>
  <r>
    <n v="155.20000000000002"/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0526315789474"/>
    <x v="0"/>
    <s v="television"/>
    <x v="26"/>
    <d v="2014-08-17T04:22:24"/>
  </r>
  <r>
    <n v="111.72500000000001"/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6666666666667"/>
    <x v="0"/>
    <s v="television"/>
    <x v="27"/>
    <d v="2014-11-15T20:57:13"/>
  </r>
  <r>
    <n v="100.35000000000001"/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056338028169"/>
    <x v="0"/>
    <s v="television"/>
    <x v="28"/>
    <d v="2015-12-16T15:08:04"/>
  </r>
  <r>
    <n v="123.33333333333334"/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3931623931625"/>
    <x v="0"/>
    <s v="television"/>
    <x v="29"/>
    <d v="2014-07-22T08:09:28"/>
  </r>
  <r>
    <n v="101.29975"/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264150943396"/>
    <x v="0"/>
    <s v="television"/>
    <x v="30"/>
    <d v="2014-08-20T23:01:55"/>
  </r>
  <r>
    <n v="100"/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x v="0"/>
    <s v="television"/>
    <x v="31"/>
    <d v="2016-01-25T11:00:34"/>
  </r>
  <r>
    <n v="100.24604569420035"/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4943820224717"/>
    <x v="0"/>
    <s v="television"/>
    <x v="32"/>
    <d v="2016-05-12T19:59:00"/>
  </r>
  <r>
    <n v="102.0952380952381"/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08:51:41"/>
  </r>
  <r>
    <n v="130.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2352941176471"/>
    <x v="0"/>
    <s v="television"/>
    <x v="34"/>
    <d v="2014-08-04T23:43:21"/>
  </r>
  <r>
    <n v="166.5"/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4285714285715"/>
    <x v="0"/>
    <s v="television"/>
    <x v="35"/>
    <d v="2015-04-27T16:00:00"/>
  </r>
  <r>
    <n v="142.15"/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090909090909"/>
    <x v="0"/>
    <s v="television"/>
    <x v="36"/>
    <d v="2015-04-03T22:22:05"/>
  </r>
  <r>
    <n v="183.44090909090909"/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383399209487"/>
    <x v="0"/>
    <s v="television"/>
    <x v="37"/>
    <d v="2015-02-27T08:37:59"/>
  </r>
  <r>
    <n v="110.04"/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181818181818"/>
    <x v="0"/>
    <s v="television"/>
    <x v="38"/>
    <d v="2013-05-10T17:22:24"/>
  </r>
  <r>
    <n v="130.98000000000002"/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89861751152074"/>
    <x v="0"/>
    <s v="television"/>
    <x v="39"/>
    <d v="2014-05-25T14:59:00"/>
  </r>
  <r>
    <n v="101.35000000000001"/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875"/>
    <x v="0"/>
    <s v="television"/>
    <x v="40"/>
    <d v="2014-06-18T20:00:00"/>
  </r>
  <r>
    <n v="100"/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315789473684"/>
    <x v="0"/>
    <s v="television"/>
    <x v="41"/>
    <d v="2014-10-05T05:39:14"/>
  </r>
  <r>
    <n v="141.85714285714286"/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479289940828"/>
    <x v="0"/>
    <s v="television"/>
    <x v="42"/>
    <d v="2014-12-28T07:20:26"/>
  </r>
  <r>
    <n v="308.65999999999997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121673003802"/>
    <x v="0"/>
    <s v="television"/>
    <x v="43"/>
    <d v="2014-07-12T16:00:00"/>
  </r>
  <r>
    <n v="100"/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333333333334"/>
    <x v="0"/>
    <s v="television"/>
    <x v="44"/>
    <d v="2014-10-06T18:22:17"/>
  </r>
  <r>
    <n v="120"/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0655737704917"/>
    <x v="0"/>
    <s v="television"/>
    <x v="45"/>
    <d v="2016-04-27T06:58:27"/>
  </r>
  <r>
    <n v="104.16666666666667"/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444444444446"/>
    <x v="0"/>
    <s v="television"/>
    <x v="46"/>
    <d v="2015-12-15T15:09:34"/>
  </r>
  <r>
    <n v="107.61100000000002"/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65000000000009"/>
    <x v="0"/>
    <s v="television"/>
    <x v="47"/>
    <d v="2014-12-19T12:40:07"/>
  </r>
  <r>
    <n v="107.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15789473684212"/>
    <x v="0"/>
    <s v="television"/>
    <x v="48"/>
    <d v="2015-03-01T04:00:00"/>
  </r>
  <r>
    <n v="100"/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103448275863"/>
    <x v="0"/>
    <s v="television"/>
    <x v="49"/>
    <d v="2015-10-23T20:14:05"/>
  </r>
  <r>
    <n v="100"/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2727272727273"/>
    <x v="0"/>
    <s v="television"/>
    <x v="50"/>
    <d v="2015-01-30T09:00:00"/>
  </r>
  <r>
    <n v="128.0181818181818"/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3613445378151"/>
    <x v="0"/>
    <s v="television"/>
    <x v="51"/>
    <d v="2015-08-10T14:17:17"/>
  </r>
  <r>
    <n v="116.21"/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076923076923"/>
    <x v="0"/>
    <s v="television"/>
    <x v="52"/>
    <d v="2014-07-17T08:50:46"/>
  </r>
  <r>
    <n v="109.63333333333334"/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1111111111111"/>
    <x v="0"/>
    <s v="television"/>
    <x v="53"/>
    <d v="2014-04-04T14:00:00"/>
  </r>
  <r>
    <n v="1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076923076923"/>
    <x v="0"/>
    <s v="television"/>
    <x v="54"/>
    <d v="2015-12-25T09:07:01"/>
  </r>
  <r>
    <n v="128.95348837209301"/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x v="0"/>
    <s v="television"/>
    <x v="55"/>
    <d v="2016-05-27T15:15:16"/>
  </r>
  <r>
    <n v="107.26249999999999"/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16091954022987"/>
    <x v="0"/>
    <s v="television"/>
    <x v="56"/>
    <d v="2015-06-08T08:00:00"/>
  </r>
  <r>
    <n v="101.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173913043478"/>
    <x v="0"/>
    <s v="television"/>
    <x v="57"/>
    <d v="2015-04-25T11:59:22"/>
  </r>
  <r>
    <n v="102.91"/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333333333334"/>
    <x v="0"/>
    <s v="television"/>
    <x v="58"/>
    <d v="2014-11-19T10:52:52"/>
  </r>
  <r>
    <n v="100.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242424242418"/>
    <x v="0"/>
    <s v="television"/>
    <x v="59"/>
    <d v="2015-09-14T13:00:00"/>
  </r>
  <r>
    <n v="103.29622222222221"/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0092592592593"/>
    <x v="0"/>
    <s v="shorts"/>
    <x v="60"/>
    <d v="2014-03-22T16:00:00"/>
  </r>
  <r>
    <n v="148.30000000000001"/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130434782606"/>
    <x v="0"/>
    <s v="shorts"/>
    <x v="61"/>
    <d v="2013-06-06T11:32:37"/>
  </r>
  <r>
    <n v="154.73333333333335"/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08333333333329"/>
    <x v="0"/>
    <s v="shorts"/>
    <x v="62"/>
    <d v="2013-03-03T11:11:18"/>
  </r>
  <r>
    <n v="113.51849999999999"/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4531249999998"/>
    <x v="0"/>
    <s v="shorts"/>
    <x v="63"/>
    <d v="2013-12-27T20:59:00"/>
  </r>
  <r>
    <n v="173.33333333333334"/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66666666666671"/>
    <x v="0"/>
    <s v="shorts"/>
    <x v="64"/>
    <d v="2013-07-07T16:26:21"/>
  </r>
  <r>
    <n v="107.52857142857141"/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263157894737"/>
    <x v="0"/>
    <s v="shorts"/>
    <x v="65"/>
    <d v="2014-08-10T21:59:00"/>
  </r>
  <r>
    <n v="118.6"/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0769230769226"/>
    <x v="0"/>
    <s v="shorts"/>
    <x v="66"/>
    <d v="2016-07-18T12:23:40"/>
  </r>
  <r>
    <n v="116.25000000000001"/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x v="0"/>
    <s v="shorts"/>
    <x v="67"/>
    <d v="2012-07-15T06:00:04"/>
  </r>
  <r>
    <n v="127.16666666666667"/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4444444444443"/>
    <x v="0"/>
    <s v="shorts"/>
    <x v="68"/>
    <d v="2014-02-23T05:39:51"/>
  </r>
  <r>
    <n v="110.9423"/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27134831460668"/>
    <x v="0"/>
    <s v="shorts"/>
    <x v="69"/>
    <d v="2011-10-01T22:59:00"/>
  </r>
  <r>
    <n v="127.2"/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11764705882355"/>
    <x v="0"/>
    <s v="shorts"/>
    <x v="70"/>
    <d v="2011-09-04T13:30:45"/>
  </r>
  <r>
    <n v="123.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1875"/>
    <x v="0"/>
    <s v="shorts"/>
    <x v="71"/>
    <d v="2012-05-27T22:30:57"/>
  </r>
  <r>
    <n v="108.40909090909091"/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0731707317074"/>
    <x v="0"/>
    <s v="shorts"/>
    <x v="72"/>
    <d v="2012-11-14T16:00:00"/>
  </r>
  <r>
    <n v="100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x v="0"/>
    <s v="shorts"/>
    <x v="73"/>
    <d v="2011-05-02T19:59:00"/>
  </r>
  <r>
    <n v="112.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1034482758618"/>
    <x v="0"/>
    <s v="shorts"/>
    <x v="74"/>
    <d v="2016-01-21T03:41:35"/>
  </r>
  <r>
    <n v="115.42857142857143"/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57446808510639"/>
    <x v="0"/>
    <s v="shorts"/>
    <x v="75"/>
    <d v="2013-04-22T21:01:12"/>
  </r>
  <r>
    <n v="153.33333333333331"/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66666666666668"/>
    <x v="0"/>
    <s v="shorts"/>
    <x v="76"/>
    <d v="2011-12-27T09:35:58"/>
  </r>
  <r>
    <n v="392.5"/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4615384615387"/>
    <x v="0"/>
    <s v="shorts"/>
    <x v="77"/>
    <d v="2012-05-20T18:59:00"/>
  </r>
  <r>
    <n v="27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x v="0"/>
    <s v="shorts"/>
    <x v="78"/>
    <d v="2016-09-01T09:32:01"/>
  </r>
  <r>
    <n v="127"/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68292682926827"/>
    <x v="0"/>
    <s v="shorts"/>
    <x v="79"/>
    <d v="2014-04-25T10:38:13"/>
  </r>
  <r>
    <n v="107.25"/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2978723404256"/>
    <x v="0"/>
    <s v="shorts"/>
    <x v="80"/>
    <d v="2013-12-09T18:00:56"/>
  </r>
  <r>
    <n v="198"/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35714285714285"/>
    <x v="0"/>
    <s v="shorts"/>
    <x v="81"/>
    <d v="2012-07-13T19:02:00"/>
  </r>
  <r>
    <n v="100.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05000000000003"/>
    <x v="0"/>
    <s v="shorts"/>
    <x v="82"/>
    <d v="2011-10-09T11:41:01"/>
  </r>
  <r>
    <n v="102.49999999999999"/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6923076923077"/>
    <x v="0"/>
    <s v="shorts"/>
    <x v="83"/>
    <d v="2015-02-22T03:30:00"/>
  </r>
  <r>
    <n v="100"/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28571428571431"/>
    <x v="0"/>
    <s v="shorts"/>
    <x v="84"/>
    <d v="2011-05-15T10:11:26"/>
  </r>
  <r>
    <n v="125.49999999999999"/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14285714285708"/>
    <x v="0"/>
    <s v="shorts"/>
    <x v="85"/>
    <d v="2011-09-22T19:00:37"/>
  </r>
  <r>
    <n v="106.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470588235293"/>
    <x v="0"/>
    <s v="shorts"/>
    <x v="86"/>
    <d v="2015-12-27T06:20:45"/>
  </r>
  <r>
    <n v="104.60000000000001"/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x v="0"/>
    <s v="shorts"/>
    <x v="87"/>
    <d v="2010-06-02T17:41:00"/>
  </r>
  <r>
    <n v="102.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x v="0"/>
    <s v="shorts"/>
    <x v="88"/>
    <d v="2014-06-22T07:48:51"/>
  </r>
  <r>
    <n v="115.06666666666668"/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8571428571429"/>
    <x v="0"/>
    <s v="shorts"/>
    <x v="89"/>
    <d v="2013-06-02T10:03:12"/>
  </r>
  <r>
    <n v="100.4"/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75"/>
    <x v="0"/>
    <s v="shorts"/>
    <x v="90"/>
    <d v="2011-07-11T23:08:19"/>
  </r>
  <r>
    <n v="120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869565217391"/>
    <x v="0"/>
    <s v="shorts"/>
    <x v="91"/>
    <d v="2011-05-17T01:39:24"/>
  </r>
  <r>
    <n v="105.2"/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2558139534883"/>
    <x v="0"/>
    <s v="shorts"/>
    <x v="92"/>
    <d v="2017-02-01T00:00:00"/>
  </r>
  <r>
    <n v="110.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3333333333334"/>
    <x v="0"/>
    <s v="shorts"/>
    <x v="93"/>
    <d v="2012-07-03T13:00:00"/>
  </r>
  <r>
    <n v="1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66666666666668"/>
    <x v="0"/>
    <s v="shorts"/>
    <x v="94"/>
    <d v="2014-04-07T09:13:42"/>
  </r>
  <r>
    <n v="131.42857142857142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04761904761905"/>
    <x v="0"/>
    <s v="shorts"/>
    <x v="95"/>
    <d v="2012-02-25T16:07:21"/>
  </r>
  <r>
    <n v="114.66666666666667"/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88235294117645"/>
    <x v="0"/>
    <s v="shorts"/>
    <x v="96"/>
    <d v="2010-07-31T19:00:00"/>
  </r>
  <r>
    <n v="106.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25"/>
    <x v="0"/>
    <s v="shorts"/>
    <x v="97"/>
    <d v="2011-07-11T19:14:42"/>
  </r>
  <r>
    <n v="106.25"/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66666666666664"/>
    <x v="0"/>
    <s v="shorts"/>
    <x v="98"/>
    <d v="2012-12-07T15:30:00"/>
  </r>
  <r>
    <n v="106.01933333333334"/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76666666666664"/>
    <x v="0"/>
    <s v="shorts"/>
    <x v="99"/>
    <d v="2014-01-22T13:39:59"/>
  </r>
  <r>
    <n v="100"/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0769230769232"/>
    <x v="0"/>
    <s v="shorts"/>
    <x v="100"/>
    <d v="2012-11-04T11:04:46"/>
  </r>
  <r>
    <n v="100"/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0:38:30"/>
  </r>
  <r>
    <n v="127.75000000000001"/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307692307692"/>
    <x v="0"/>
    <s v="shorts"/>
    <x v="102"/>
    <d v="2010-12-22T19:08:53"/>
  </r>
  <r>
    <n v="105.15384615384616"/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897959183673468"/>
    <x v="0"/>
    <s v="shorts"/>
    <x v="103"/>
    <d v="2014-03-07T11:20:30"/>
  </r>
  <r>
    <n v="120"/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x v="0"/>
    <s v="shorts"/>
    <x v="104"/>
    <d v="2011-04-02T17:00:00"/>
  </r>
  <r>
    <n v="107.40909090909092"/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3333333333333"/>
    <x v="0"/>
    <s v="shorts"/>
    <x v="105"/>
    <d v="2016-05-13T16:00:00"/>
  </r>
  <r>
    <n v="100.49999999999999"/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111111111111"/>
    <x v="0"/>
    <s v="shorts"/>
    <x v="106"/>
    <d v="2012-04-02T10:38:21"/>
  </r>
  <r>
    <n v="102.46666666666667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7681159420291"/>
    <x v="0"/>
    <s v="shorts"/>
    <x v="107"/>
    <d v="2011-04-24T15:34:47"/>
  </r>
  <r>
    <n v="246.66666666666669"/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3404255319153"/>
    <x v="0"/>
    <s v="shorts"/>
    <x v="108"/>
    <d v="2013-05-31T06:42:50"/>
  </r>
  <r>
    <n v="219.50000000000003"/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02127659574465"/>
    <x v="0"/>
    <s v="shorts"/>
    <x v="109"/>
    <d v="2011-02-25T16:37:10"/>
  </r>
  <r>
    <n v="130.76923076923077"/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4615384615387"/>
    <x v="0"/>
    <s v="shorts"/>
    <x v="110"/>
    <d v="2013-11-13T21:59:00"/>
  </r>
  <r>
    <n v="154.57142857142858"/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754716981132"/>
    <x v="0"/>
    <s v="shorts"/>
    <x v="111"/>
    <d v="2015-05-30T23:59:47"/>
  </r>
  <r>
    <n v="104"/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197530864197532"/>
    <x v="0"/>
    <s v="shorts"/>
    <x v="112"/>
    <d v="2014-04-12T18:00:00"/>
  </r>
  <r>
    <n v="141"/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4615384615387"/>
    <x v="0"/>
    <s v="shorts"/>
    <x v="113"/>
    <d v="2011-08-06T07:00:00"/>
  </r>
  <r>
    <n v="103.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1428571428569"/>
    <x v="0"/>
    <s v="shorts"/>
    <x v="114"/>
    <d v="2012-01-12T22:34:48"/>
  </r>
  <r>
    <n v="140.44444444444443"/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27272727272727"/>
    <x v="0"/>
    <s v="shorts"/>
    <x v="115"/>
    <d v="2012-02-04T09:44:04"/>
  </r>
  <r>
    <n v="113.65714285714286"/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8947368421052"/>
    <x v="0"/>
    <s v="shorts"/>
    <x v="116"/>
    <d v="2011-04-08T02:55:55"/>
  </r>
  <r>
    <n v="100.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8962962962963"/>
    <x v="0"/>
    <s v="shorts"/>
    <x v="117"/>
    <d v="2010-06-09T11:00:00"/>
  </r>
  <r>
    <n v="113.03160000000001"/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230769230768"/>
    <x v="0"/>
    <s v="shorts"/>
    <x v="118"/>
    <d v="2011-07-28T17:17:16"/>
  </r>
  <r>
    <n v="104.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0540540540545"/>
    <x v="0"/>
    <s v="shorts"/>
    <x v="119"/>
    <d v="2011-08-13T15:00:00"/>
  </r>
  <r>
    <n v="1.4285714285711126E-2"/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2T17:11:47"/>
  </r>
  <r>
    <n v="3.3333333333329662E-2"/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02:16:00"/>
  </r>
  <r>
    <n v="0"/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x v="0"/>
    <s v="science fiction"/>
    <x v="122"/>
    <d v="2016-10-10T02:21:47"/>
  </r>
  <r>
    <n v="0.27454545454544954"/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66666666666668"/>
    <x v="0"/>
    <s v="science fiction"/>
    <x v="123"/>
    <d v="2014-10-28T14:00:00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x v="0"/>
    <s v="science fiction"/>
    <x v="124"/>
    <d v="2015-05-15T14:17:22"/>
  </r>
  <r>
    <n v="14.000000000000002"/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66666666666666"/>
    <x v="0"/>
    <s v="science fiction"/>
    <x v="125"/>
    <d v="2017-02-03T15:51:20"/>
  </r>
  <r>
    <n v="5.5479999999999974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230769230769"/>
    <x v="0"/>
    <s v="science fiction"/>
    <x v="126"/>
    <d v="2015-06-10T18:00:00"/>
  </r>
  <r>
    <n v="2.3750000000000049"/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05:59:01"/>
  </r>
  <r>
    <n v="1.8669999999999964"/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6666666666669"/>
    <x v="0"/>
    <s v="science fiction"/>
    <x v="128"/>
    <d v="2016-10-19T21:28:13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x v="0"/>
    <s v="science fiction"/>
    <x v="129"/>
    <d v="2014-10-30T14:29:43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x v="0"/>
    <s v="science fiction"/>
    <x v="130"/>
    <d v="2014-06-16T12:16:00"/>
  </r>
  <r>
    <n v="0"/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x v="0"/>
    <s v="science fiction"/>
    <x v="131"/>
    <d v="2016-07-05T16:00:00"/>
  </r>
  <r>
    <n v="9.5687500000000032"/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06172839506178"/>
    <x v="0"/>
    <s v="science fiction"/>
    <x v="132"/>
    <d v="2014-11-07T12:30:07"/>
  </r>
  <r>
    <n v="0"/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x v="0"/>
    <s v="science fiction"/>
    <x v="133"/>
    <d v="2016-05-31T09:31:00"/>
  </r>
  <r>
    <n v="0"/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x v="0"/>
    <s v="science fiction"/>
    <x v="134"/>
    <d v="2015-09-04T09:00:00"/>
  </r>
  <r>
    <n v="13.4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1:00:00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x v="0"/>
    <s v="science fiction"/>
    <x v="136"/>
    <d v="2015-05-16T02:16:00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x v="0"/>
    <s v="science fiction"/>
    <x v="137"/>
    <d v="2015-10-12T05:46:33"/>
  </r>
  <r>
    <n v="3.1413333333333293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41379310344826"/>
    <x v="0"/>
    <s v="science fiction"/>
    <x v="138"/>
    <d v="2015-07-31T20:59:00"/>
  </r>
  <r>
    <n v="100"/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14:06:1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x v="0"/>
    <s v="science fiction"/>
    <x v="140"/>
    <d v="2015-03-19T19:45:32"/>
  </r>
  <r>
    <n v="10.775000000000002"/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78571428571431"/>
    <x v="0"/>
    <s v="science fiction"/>
    <x v="141"/>
    <d v="2015-05-30T19:40:23"/>
  </r>
  <r>
    <n v="0.33333333333332993"/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14:26:18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x v="0"/>
    <s v="science fiction"/>
    <x v="143"/>
    <d v="2016-09-02T21:55:00"/>
  </r>
  <r>
    <n v="27.6"/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45945945945944"/>
    <x v="0"/>
    <s v="science fiction"/>
    <x v="144"/>
    <d v="2015-04-13T09:17:52"/>
  </r>
  <r>
    <n v="7.5111111111111128"/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55555555555557"/>
    <x v="0"/>
    <s v="science fiction"/>
    <x v="145"/>
    <d v="2015-08-11T05:00:52"/>
  </r>
  <r>
    <n v="0.57500000000000329"/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3333333333336"/>
    <x v="0"/>
    <s v="science fiction"/>
    <x v="146"/>
    <d v="2017-01-17T16:23:18"/>
  </r>
  <r>
    <n v="0"/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x v="0"/>
    <s v="science fiction"/>
    <x v="147"/>
    <d v="2015-01-08T10:18:00"/>
  </r>
  <r>
    <n v="8.0000000000002292E-2"/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6T22:45:36"/>
  </r>
  <r>
    <n v="0.9199999999999986"/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3333333333334"/>
    <x v="0"/>
    <s v="science fiction"/>
    <x v="149"/>
    <d v="2014-12-25T00:00:00"/>
  </r>
  <r>
    <n v="23.163076923076918"/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283582089555"/>
    <x v="0"/>
    <s v="science fiction"/>
    <x v="150"/>
    <d v="2015-05-25T19:53:02"/>
  </r>
  <r>
    <n v="5.6000000000000494E-2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05:13:11"/>
  </r>
  <r>
    <n v="7.894736842106731E-3"/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2T17:51:40"/>
  </r>
  <r>
    <n v="0.71799999999999642"/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07:04:04"/>
  </r>
  <r>
    <n v="2.6666666666666616"/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3333333333334"/>
    <x v="0"/>
    <s v="science fiction"/>
    <x v="154"/>
    <d v="2015-06-03T05:08:15"/>
  </r>
  <r>
    <n v="5.9999999999948983E-3"/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05:25:35"/>
  </r>
  <r>
    <n v="5.100000000000005"/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2T18:59:56"/>
  </r>
  <r>
    <n v="0.26711185308847529"/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13:52:5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x v="0"/>
    <s v="science fiction"/>
    <x v="158"/>
    <d v="2014-10-21T17:50:28"/>
  </r>
  <r>
    <n v="2.0000000000020002E-3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02:25:45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x v="0"/>
    <s v="drama"/>
    <x v="160"/>
    <d v="2015-08-15T13:54:51"/>
  </r>
  <r>
    <n v="9.9999999999988987E-3"/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x v="0"/>
    <s v="drama"/>
    <x v="161"/>
    <d v="2014-07-02T08:29:55"/>
  </r>
  <r>
    <n v="15.535714285714286"/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x v="0"/>
    <s v="drama"/>
    <x v="162"/>
    <d v="2014-08-16T15:42:00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x v="0"/>
    <s v="drama"/>
    <x v="163"/>
    <d v="2015-09-30T16:00:00"/>
  </r>
  <r>
    <n v="0.53333333333333011"/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28571428571431"/>
    <x v="0"/>
    <s v="drama"/>
    <x v="164"/>
    <d v="2014-09-19T10:18:21"/>
  </r>
  <r>
    <n v="0"/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x v="0"/>
    <s v="drama"/>
    <x v="165"/>
    <d v="2016-01-12T07:48:44"/>
  </r>
  <r>
    <n v="60"/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x v="0"/>
    <s v="drama"/>
    <x v="166"/>
    <d v="2017-01-15T17:49:22"/>
  </r>
  <r>
    <n v="9.9999999999988987E-3"/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x v="0"/>
    <s v="drama"/>
    <x v="167"/>
    <d v="2015-08-04T14:15:35"/>
  </r>
  <r>
    <n v="4.0625000000000018"/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333333333333"/>
    <x v="0"/>
    <s v="drama"/>
    <x v="168"/>
    <d v="2015-03-19T11:02:50"/>
  </r>
  <r>
    <n v="22.4"/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x v="0"/>
    <s v="drama"/>
    <x v="169"/>
    <d v="2014-10-18T04:07:39"/>
  </r>
  <r>
    <n v="3.2499999999999973"/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x v="0"/>
    <s v="drama"/>
    <x v="170"/>
    <d v="2015-08-29T21:28:00"/>
  </r>
  <r>
    <n v="2.0000000000020002E-3"/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x v="0"/>
    <s v="drama"/>
    <x v="171"/>
    <d v="2016-08-11T20:20:14"/>
  </r>
  <r>
    <n v="0"/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x v="0"/>
    <s v="drama"/>
    <x v="172"/>
    <d v="2015-03-19T00:28:43"/>
  </r>
  <r>
    <n v="0"/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x v="0"/>
    <s v="drama"/>
    <x v="173"/>
    <d v="2015-02-28T05:45:08"/>
  </r>
  <r>
    <n v="0"/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x v="0"/>
    <s v="drama"/>
    <x v="174"/>
    <d v="2015-05-08T10:12:56"/>
  </r>
  <r>
    <n v="6.4849999999999959"/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4615384615387"/>
    <x v="0"/>
    <s v="drama"/>
    <x v="175"/>
    <d v="2014-08-29T10:40:11"/>
  </r>
  <r>
    <n v="0"/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x v="0"/>
    <s v="drama"/>
    <x v="176"/>
    <d v="2015-08-05T11:46:39"/>
  </r>
  <r>
    <n v="40"/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4285714285715"/>
    <x v="0"/>
    <s v="drama"/>
    <x v="177"/>
    <d v="2015-03-23T16:08:46"/>
  </r>
  <r>
    <n v="0"/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x v="0"/>
    <s v="drama"/>
    <x v="178"/>
    <d v="2015-11-26T15:55:45"/>
  </r>
  <r>
    <n v="19.999999999999996"/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x v="0"/>
    <s v="drama"/>
    <x v="179"/>
    <d v="2016-03-03T17:55:55"/>
  </r>
  <r>
    <n v="33.416666666666664"/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46153846153847"/>
    <x v="0"/>
    <s v="drama"/>
    <x v="180"/>
    <d v="2015-04-13T11:00:00"/>
  </r>
  <r>
    <n v="21.092608822670165"/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x v="0"/>
    <s v="drama"/>
    <x v="181"/>
    <d v="2015-06-22T09:48:15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x v="0"/>
    <s v="drama"/>
    <x v="182"/>
    <d v="2017-01-06T16:17:12"/>
  </r>
  <r>
    <n v="35.856000000000002"/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x v="0"/>
    <s v="drama"/>
    <x v="183"/>
    <d v="2014-11-26T12:26:50"/>
  </r>
  <r>
    <n v="3.400000000000003"/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x v="0"/>
    <s v="drama"/>
    <x v="184"/>
    <d v="2014-08-31T19:59:00"/>
  </r>
  <r>
    <n v="5.5000000000000053"/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x v="0"/>
    <s v="drama"/>
    <x v="185"/>
    <d v="2016-08-18T13:52:19"/>
  </r>
  <r>
    <n v="0"/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x v="0"/>
    <s v="drama"/>
    <x v="186"/>
    <d v="2017-03-03T12:00:00"/>
  </r>
  <r>
    <n v="16.000000000000004"/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x v="0"/>
    <s v="drama"/>
    <x v="187"/>
    <d v="2015-07-20T22:59:00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x v="0"/>
    <s v="drama"/>
    <x v="188"/>
    <d v="2014-09-04T20:23:35"/>
  </r>
  <r>
    <n v="6.8999999999996842E-2"/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x v="0"/>
    <s v="drama"/>
    <x v="189"/>
    <d v="2016-09-03T08:34:37"/>
  </r>
  <r>
    <n v="0.41666666666666519"/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x v="0"/>
    <s v="drama"/>
    <x v="190"/>
    <d v="2016-06-16T07:37:26"/>
  </r>
  <r>
    <n v="5.0000000000000044"/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3333333333329"/>
    <x v="0"/>
    <s v="drama"/>
    <x v="191"/>
    <d v="2015-10-02T02:35:38"/>
  </r>
  <r>
    <n v="1.7000000000044757E-3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66666666666667"/>
    <x v="0"/>
    <s v="drama"/>
    <x v="192"/>
    <d v="2014-10-17T11:00:32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x v="0"/>
    <s v="drama"/>
    <x v="193"/>
    <d v="2014-11-28T15:26:06"/>
  </r>
  <r>
    <n v="0.11999999999999789"/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x v="0"/>
    <s v="drama"/>
    <x v="194"/>
    <d v="2016-03-06T15:55:31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x v="0"/>
    <s v="drama"/>
    <x v="195"/>
    <d v="2015-07-10T08:05:32"/>
  </r>
  <r>
    <n v="41.857142857142861"/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0526315789474"/>
    <x v="0"/>
    <s v="drama"/>
    <x v="196"/>
    <d v="2015-10-10T13:00:00"/>
  </r>
  <r>
    <n v="10.48"/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x v="0"/>
    <s v="drama"/>
    <x v="197"/>
    <d v="2017-02-17T13:00:00"/>
  </r>
  <r>
    <n v="1.1159999999999948"/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x v="0"/>
    <s v="drama"/>
    <x v="198"/>
    <d v="2014-10-05T01:12:02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x v="0"/>
    <s v="drama"/>
    <x v="199"/>
    <d v="2016-08-31T18:58:22"/>
  </r>
  <r>
    <n v="26.192500000000006"/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08333333333337"/>
    <x v="0"/>
    <s v="drama"/>
    <x v="200"/>
    <d v="2014-09-14T18:00:03"/>
  </r>
  <r>
    <n v="58.461538461538453"/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85714285714285"/>
    <x v="0"/>
    <s v="drama"/>
    <x v="201"/>
    <d v="2015-02-08T11:38:49"/>
  </r>
  <r>
    <n v="0"/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x v="0"/>
    <s v="drama"/>
    <x v="202"/>
    <d v="2015-10-08T12:59:00"/>
  </r>
  <r>
    <n v="29.84"/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x v="0"/>
    <s v="drama"/>
    <x v="203"/>
    <d v="2015-01-29T12:21:04"/>
  </r>
  <r>
    <n v="50.721666666666664"/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368136117556"/>
    <x v="0"/>
    <s v="drama"/>
    <x v="204"/>
    <d v="2016-08-04T06:00:03"/>
  </r>
  <r>
    <n v="16.249999999999996"/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0588235294116"/>
    <x v="0"/>
    <s v="drama"/>
    <x v="205"/>
    <d v="2015-10-06T07:10:22"/>
  </r>
  <r>
    <n v="0"/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x v="0"/>
    <s v="drama"/>
    <x v="206"/>
    <d v="2016-08-05T16:06:23"/>
  </r>
  <r>
    <n v="15.214285714285714"/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4615384615384"/>
    <x v="0"/>
    <s v="drama"/>
    <x v="207"/>
    <d v="2015-01-03T20:43:58"/>
  </r>
  <r>
    <n v="0"/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x v="0"/>
    <s v="drama"/>
    <x v="208"/>
    <d v="2014-12-16T00:52:47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x v="0"/>
    <s v="drama"/>
    <x v="209"/>
    <d v="2015-07-10T14:08:55"/>
  </r>
  <r>
    <n v="25.249999999999993"/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18181818181813"/>
    <x v="0"/>
    <s v="drama"/>
    <x v="210"/>
    <d v="2015-09-30T21:00:00"/>
  </r>
  <r>
    <n v="44.599999999999994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333333333334"/>
    <x v="0"/>
    <s v="drama"/>
    <x v="211"/>
    <d v="2015-09-18T19:50:17"/>
  </r>
  <r>
    <n v="1.5873015873013596E-2"/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x v="0"/>
    <s v="drama"/>
    <x v="212"/>
    <d v="2016-04-16T12:08:40"/>
  </r>
  <r>
    <n v="3.9999999999995595E-2"/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x v="0"/>
    <s v="drama"/>
    <x v="213"/>
    <d v="2015-08-16T06:06:41"/>
  </r>
  <r>
    <n v="7.9999999999968985E-3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x v="0"/>
    <s v="drama"/>
    <x v="214"/>
    <d v="2015-03-06T07:22:29"/>
  </r>
  <r>
    <n v="0.22727272727273151"/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x v="0"/>
    <s v="drama"/>
    <x v="215"/>
    <d v="2016-02-17T15:59:00"/>
  </r>
  <r>
    <n v="55.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3833333333336"/>
    <x v="0"/>
    <s v="drama"/>
    <x v="216"/>
    <d v="2015-04-22T14:00:37"/>
  </r>
  <r>
    <n v="11.943000000000003"/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8947368421052"/>
    <x v="0"/>
    <s v="drama"/>
    <x v="217"/>
    <d v="2014-12-28T07:22:29"/>
  </r>
  <r>
    <n v="2.0000000000000018"/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x v="0"/>
    <s v="drama"/>
    <x v="218"/>
    <d v="2015-05-15T07:04:49"/>
  </r>
  <r>
    <n v="17.630000000000003"/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8684210526316"/>
    <x v="0"/>
    <s v="drama"/>
    <x v="219"/>
    <d v="2016-03-31T22:59:00"/>
  </r>
  <r>
    <n v="0.71999999999999842"/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x v="0"/>
    <s v="drama"/>
    <x v="220"/>
    <d v="2015-08-20T12:06:00"/>
  </r>
  <r>
    <n v="0"/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x v="0"/>
    <s v="drama"/>
    <x v="221"/>
    <d v="2015-03-28T11:06:04"/>
  </r>
  <r>
    <n v="13"/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x v="0"/>
    <s v="drama"/>
    <x v="222"/>
    <d v="2015-03-26T18:39:00"/>
  </r>
  <r>
    <n v="0"/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x v="0"/>
    <s v="drama"/>
    <x v="223"/>
    <d v="2016-05-21T17:05:00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x v="0"/>
    <s v="drama"/>
    <x v="224"/>
    <d v="2015-07-09T21:38:46"/>
  </r>
  <r>
    <n v="0"/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x v="0"/>
    <s v="drama"/>
    <x v="225"/>
    <d v="2016-04-08T14:04:14"/>
  </r>
  <r>
    <n v="0.86206896551723755"/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x v="0"/>
    <s v="drama"/>
    <x v="226"/>
    <d v="2015-05-31T01:29:00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x v="0"/>
    <s v="drama"/>
    <x v="227"/>
    <d v="2015-07-09T13:27:21"/>
  </r>
  <r>
    <n v="0"/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x v="0"/>
    <s v="drama"/>
    <x v="228"/>
    <d v="2015-06-01T08:28:25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x v="0"/>
    <s v="drama"/>
    <x v="229"/>
    <d v="2016-02-13T14:24:57"/>
  </r>
  <r>
    <n v="0.40000000000000036"/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x v="0"/>
    <s v="drama"/>
    <x v="230"/>
    <d v="2015-06-04T10:39:11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x v="0"/>
    <s v="drama"/>
    <x v="231"/>
    <d v="2016-01-02T15:00:51"/>
  </r>
  <r>
    <n v="2.7499999999999969"/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4285714285714"/>
    <x v="0"/>
    <s v="drama"/>
    <x v="232"/>
    <d v="2015-02-27T11:49:06"/>
  </r>
  <r>
    <n v="0"/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x v="0"/>
    <s v="drama"/>
    <x v="233"/>
    <d v="2016-09-29T13:52:52"/>
  </r>
  <r>
    <n v="40.1"/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x v="0"/>
    <s v="drama"/>
    <x v="234"/>
    <d v="2015-06-20T16:50:59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x v="0"/>
    <s v="drama"/>
    <x v="235"/>
    <d v="2015-07-09T13:48:17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x v="0"/>
    <s v="drama"/>
    <x v="236"/>
    <d v="2016-01-04T16:00:00"/>
  </r>
  <r>
    <n v="0.33333333333332993"/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x v="0"/>
    <s v="drama"/>
    <x v="237"/>
    <d v="2016-03-08T05:51:09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x v="0"/>
    <s v="drama"/>
    <x v="238"/>
    <d v="2016-12-30T01:00:00"/>
  </r>
  <r>
    <n v="25"/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x v="0"/>
    <s v="drama"/>
    <x v="239"/>
    <d v="2015-11-08T04:00:00"/>
  </r>
  <r>
    <n v="107.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4759124087591"/>
    <x v="0"/>
    <s v="documentary"/>
    <x v="240"/>
    <d v="2013-05-05T09:00:11"/>
  </r>
  <r>
    <n v="112.63736263736264"/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255319148936"/>
    <x v="0"/>
    <s v="documentary"/>
    <x v="241"/>
    <d v="2014-12-21T08:45:04"/>
  </r>
  <r>
    <n v="113.46153846153845"/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19801980198025"/>
    <x v="0"/>
    <s v="documentary"/>
    <x v="242"/>
    <d v="2011-12-20T03:49:50"/>
  </r>
  <r>
    <n v="102.592"/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195121951219505"/>
    <x v="0"/>
    <s v="documentary"/>
    <x v="243"/>
    <d v="2014-02-21T17:08:24"/>
  </r>
  <r>
    <n v="113.75714285714284"/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398809523809526"/>
    <x v="0"/>
    <s v="documentary"/>
    <x v="244"/>
    <d v="2010-03-15T23:06:00"/>
  </r>
  <r>
    <n v="103.71999999999998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0833333333336"/>
    <x v="0"/>
    <s v="documentary"/>
    <x v="245"/>
    <d v="2012-08-15T17:16:25"/>
  </r>
  <r>
    <n v="305.46000000000004"/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8789237668158"/>
    <x v="0"/>
    <s v="documentary"/>
    <x v="246"/>
    <d v="2010-12-18T01:43:25"/>
  </r>
  <r>
    <n v="134.1"/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4516129032258"/>
    <x v="0"/>
    <s v="documentary"/>
    <x v="247"/>
    <d v="2010-10-15T19:39:00"/>
  </r>
  <r>
    <n v="101.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205479452056"/>
    <x v="0"/>
    <s v="documentary"/>
    <x v="248"/>
    <d v="2012-01-07T10:35:09"/>
  </r>
  <r>
    <n v="112.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1063829787232"/>
    <x v="0"/>
    <s v="documentary"/>
    <x v="249"/>
    <d v="2010-08-22T09:40:00"/>
  </r>
  <r>
    <n v="105.58333333333334"/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2837528604122"/>
    <x v="0"/>
    <s v="documentary"/>
    <x v="250"/>
    <d v="2013-06-06T05:34:51"/>
  </r>
  <r>
    <n v="125.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77922077922075"/>
    <x v="0"/>
    <s v="documentary"/>
    <x v="251"/>
    <d v="2012-05-16T11:00:00"/>
  </r>
  <r>
    <n v="184.56"/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4444444444443"/>
    <x v="0"/>
    <s v="documentary"/>
    <x v="252"/>
    <d v="2010-05-31T19:59:00"/>
  </r>
  <r>
    <n v="100.73333333333335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5714285714286"/>
    <x v="0"/>
    <s v="documentary"/>
    <x v="253"/>
    <d v="2012-02-15T07:37:15"/>
  </r>
  <r>
    <n v="116.94725"/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8643312101911"/>
    <x v="0"/>
    <s v="documentary"/>
    <x v="254"/>
    <d v="2015-10-16T18:00:00"/>
  </r>
  <r>
    <n v="106.73325"/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18404255319146"/>
    <x v="0"/>
    <s v="documentary"/>
    <x v="255"/>
    <d v="2011-03-16T03:38:02"/>
  </r>
  <r>
    <n v="139.1"/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56363636363631"/>
    <x v="0"/>
    <s v="documentary"/>
    <x v="256"/>
    <d v="2013-03-16T10:27:47"/>
  </r>
  <r>
    <n v="106.72648571428572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0405357142856"/>
    <x v="0"/>
    <s v="documentary"/>
    <x v="257"/>
    <d v="2016-05-19T07:02:42"/>
  </r>
  <r>
    <n v="191.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45930232558146"/>
    <x v="0"/>
    <s v="documentary"/>
    <x v="258"/>
    <d v="2011-06-17T17:14:26"/>
  </r>
  <r>
    <n v="131.93789333333334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4609341825902"/>
    <x v="0"/>
    <s v="documentary"/>
    <x v="259"/>
    <d v="2015-04-08T09:42:49"/>
  </r>
  <r>
    <n v="106.4"/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0909090909091"/>
    <x v="0"/>
    <s v="documentary"/>
    <x v="260"/>
    <d v="2010-07-17T01:59:00"/>
  </r>
  <r>
    <n v="107.4"/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3636363636364"/>
    <x v="0"/>
    <s v="documentary"/>
    <x v="261"/>
    <d v="2012-06-07T06:55:00"/>
  </r>
  <r>
    <n v="240"/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79310344827587"/>
    <x v="0"/>
    <s v="documentary"/>
    <x v="262"/>
    <d v="2011-02-25T21:57:08"/>
  </r>
  <r>
    <n v="118.08108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4485981308412"/>
    <x v="0"/>
    <s v="documentary"/>
    <x v="263"/>
    <d v="2012-09-27T14:54:54"/>
  </r>
  <r>
    <n v="118.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45054945054949"/>
    <x v="0"/>
    <s v="documentary"/>
    <x v="264"/>
    <d v="2012-05-11T06:53:15"/>
  </r>
  <r>
    <n v="111.1"/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75862068965523"/>
    <x v="0"/>
    <s v="documentary"/>
    <x v="265"/>
    <d v="2010-05-10T12:16:00"/>
  </r>
  <r>
    <n v="145.5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16666666666664"/>
    <x v="0"/>
    <s v="documentary"/>
    <x v="266"/>
    <d v="2010-04-22T19:51:00"/>
  </r>
  <r>
    <n v="131.62883248730967"/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78424242424248"/>
    <x v="0"/>
    <s v="documentary"/>
    <x v="267"/>
    <d v="2014-06-25T02:51:39"/>
  </r>
  <r>
    <n v="111.4"/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018018018018"/>
    <x v="0"/>
    <s v="documentary"/>
    <x v="268"/>
    <d v="2011-11-06T20:39:38"/>
  </r>
  <r>
    <n v="147.23376999999999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1735588972423"/>
    <x v="0"/>
    <s v="documentary"/>
    <x v="269"/>
    <d v="2017-02-21T20:43:42"/>
  </r>
  <r>
    <n v="152.60869565217391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0983606557376"/>
    <x v="0"/>
    <s v="documentary"/>
    <x v="270"/>
    <d v="2011-05-24T20:00:00"/>
  </r>
  <r>
    <n v="104.67999999999999"/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160278745645"/>
    <x v="0"/>
    <s v="documentary"/>
    <x v="271"/>
    <d v="2014-01-02T00:00:00"/>
  </r>
  <r>
    <n v="177.43366666666668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2461538461546"/>
    <x v="0"/>
    <s v="documentary"/>
    <x v="272"/>
    <d v="2010-04-28T10:49:00"/>
  </r>
  <r>
    <n v="107.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67711864406776"/>
    <x v="0"/>
    <s v="documentary"/>
    <x v="273"/>
    <d v="2011-07-03T03:57:46"/>
  </r>
  <r>
    <n v="156"/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1238938053098"/>
    <x v="0"/>
    <s v="documentary"/>
    <x v="274"/>
    <d v="2012-04-04T22:59:00"/>
  </r>
  <r>
    <n v="108.395"/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298192771084331"/>
    <x v="0"/>
    <s v="documentary"/>
    <x v="275"/>
    <d v="2012-11-09T17:46:06"/>
  </r>
  <r>
    <n v="147.6"/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25806451612897"/>
    <x v="0"/>
    <s v="documentary"/>
    <x v="276"/>
    <d v="2012-04-27T16:57:54"/>
  </r>
  <r>
    <n v="110.38153846153847"/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4794952681391"/>
    <x v="0"/>
    <s v="documentary"/>
    <x v="277"/>
    <d v="2015-05-23T13:23:39"/>
  </r>
  <r>
    <n v="150.34814814814817"/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16867469879512"/>
    <x v="0"/>
    <s v="documentary"/>
    <x v="278"/>
    <d v="2012-10-11T16:58:59"/>
  </r>
  <r>
    <n v="157.31829411764707"/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85606557377056"/>
    <x v="0"/>
    <s v="documentary"/>
    <x v="279"/>
    <d v="2017-02-26T18:01:00"/>
  </r>
  <r>
    <n v="156.14400000000001"/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48948106591868"/>
    <x v="0"/>
    <s v="documentary"/>
    <x v="280"/>
    <d v="2014-05-30T06:10:35"/>
  </r>
  <r>
    <n v="120.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3417721518989"/>
    <x v="0"/>
    <s v="documentary"/>
    <x v="281"/>
    <d v="2009-08-10T11:26:00"/>
  </r>
  <r>
    <n v="101.18888888888888"/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8547486033519"/>
    <x v="0"/>
    <s v="documentary"/>
    <x v="282"/>
    <d v="2010-02-22T14:00:00"/>
  </r>
  <r>
    <n v="114.27249999999999"/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269801980198"/>
    <x v="0"/>
    <s v="documentary"/>
    <x v="283"/>
    <d v="2011-05-31T20:59:00"/>
  </r>
  <r>
    <n v="104.62615"/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66394736842106"/>
    <x v="0"/>
    <s v="documentary"/>
    <x v="284"/>
    <d v="2012-01-21T09:43:00"/>
  </r>
  <r>
    <n v="228.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01438721136763"/>
    <x v="0"/>
    <s v="documentary"/>
    <x v="285"/>
    <d v="2013-09-19T10:08:48"/>
  </r>
  <r>
    <n v="109.15333333333332"/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148148148148"/>
    <x v="0"/>
    <s v="documentary"/>
    <x v="286"/>
    <d v="2013-03-25T10:35:24"/>
  </r>
  <r>
    <n v="176.29999999999998"/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89655172413794"/>
    <x v="0"/>
    <s v="documentary"/>
    <x v="287"/>
    <d v="2012-11-01T20:00:00"/>
  </r>
  <r>
    <n v="103.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4812080536913"/>
    <x v="0"/>
    <s v="documentary"/>
    <x v="288"/>
    <d v="2012-06-25T20:03:13"/>
  </r>
  <r>
    <n v="104.82000000000001"/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1551724137936"/>
    <x v="0"/>
    <s v="documentary"/>
    <x v="289"/>
    <d v="2013-11-02T02:57:14"/>
  </r>
  <r>
    <n v="106.68444444444445"/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76190476190476"/>
    <x v="0"/>
    <s v="documentary"/>
    <x v="290"/>
    <d v="2011-02-01T23:59:00"/>
  </r>
  <r>
    <n v="120.02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28125"/>
    <x v="0"/>
    <s v="documentary"/>
    <x v="291"/>
    <d v="2013-04-30T16:01:00"/>
  </r>
  <r>
    <n v="101.50693333333334"/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2231237322514"/>
    <x v="0"/>
    <s v="documentary"/>
    <x v="292"/>
    <d v="2011-10-28T19:59:00"/>
  </r>
  <r>
    <n v="101.38461538461539"/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137404580153"/>
    <x v="0"/>
    <s v="documentary"/>
    <x v="293"/>
    <d v="2014-04-20T08:01:54"/>
  </r>
  <r>
    <n v="100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08:00:00"/>
  </r>
  <r>
    <n v="133.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204511278196"/>
    <x v="0"/>
    <s v="documentary"/>
    <x v="295"/>
    <d v="2013-10-31T16:00:00"/>
  </r>
  <r>
    <n v="118.72620000000001"/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8953488372092"/>
    <x v="0"/>
    <s v="documentary"/>
    <x v="296"/>
    <d v="2012-09-07T03:24:43"/>
  </r>
  <r>
    <n v="100.64"/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4647887323943"/>
    <x v="0"/>
    <s v="documentary"/>
    <x v="297"/>
    <d v="2015-04-30T19:59:00"/>
  </r>
  <r>
    <n v="108.93241269841269"/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4351395730705"/>
    <x v="0"/>
    <s v="documentary"/>
    <x v="298"/>
    <d v="2014-05-09T13:00:00"/>
  </r>
  <r>
    <n v="178.95250000000001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1188524590166"/>
    <x v="0"/>
    <s v="documentary"/>
    <x v="299"/>
    <d v="2010-11-16T22:24:20"/>
  </r>
  <r>
    <n v="101.72264"/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37785234899329"/>
    <x v="0"/>
    <s v="documentary"/>
    <x v="300"/>
    <d v="2011-04-24T15:02:18"/>
  </r>
  <r>
    <n v="118.73499999999999"/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496215139442228"/>
    <x v="0"/>
    <s v="documentary"/>
    <x v="301"/>
    <d v="2013-03-19T08:42:15"/>
  </r>
  <r>
    <n v="100.46"/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18518518518519"/>
    <x v="0"/>
    <s v="documentary"/>
    <x v="302"/>
    <d v="2012-02-24T12:33:58"/>
  </r>
  <r>
    <n v="137.46666666666667"/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2682926829265"/>
    <x v="0"/>
    <s v="documentary"/>
    <x v="303"/>
    <d v="2012-06-01T17:42:26"/>
  </r>
  <r>
    <n v="231.64705882352939"/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243243243244"/>
    <x v="0"/>
    <s v="documentary"/>
    <x v="304"/>
    <d v="2012-08-31T18:00:00"/>
  </r>
  <r>
    <n v="130.33333333333331"/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19576719576722"/>
    <x v="0"/>
    <s v="documentary"/>
    <x v="305"/>
    <d v="2012-03-10T07:07:29"/>
  </r>
  <r>
    <n v="292.90000000000003"/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2499999999997"/>
    <x v="0"/>
    <s v="documentary"/>
    <x v="306"/>
    <d v="2013-03-20T11:05:33"/>
  </r>
  <r>
    <n v="111.31818181818183"/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17361111111114"/>
    <x v="0"/>
    <s v="documentary"/>
    <x v="307"/>
    <d v="2013-02-07T14:40:01"/>
  </r>
  <r>
    <n v="105.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2871287128714"/>
    <x v="0"/>
    <s v="documentary"/>
    <x v="308"/>
    <d v="2011-03-10T08:40:10"/>
  </r>
  <r>
    <n v="118.94444444444446"/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57983193277315"/>
    <x v="0"/>
    <s v="documentary"/>
    <x v="309"/>
    <d v="2012-09-03T10:02:14"/>
  </r>
  <r>
    <n v="104.129"/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4722222222222"/>
    <x v="0"/>
    <s v="documentary"/>
    <x v="310"/>
    <d v="2011-10-19T18:00:00"/>
  </r>
  <r>
    <n v="104.10165000000001"/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22"/>
    <x v="0"/>
    <s v="documentary"/>
    <x v="311"/>
    <d v="2011-12-31T23:59:00"/>
  </r>
  <r>
    <n v="111.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01369863013697"/>
    <x v="0"/>
    <s v="documentary"/>
    <x v="312"/>
    <d v="2013-04-14T13:03:52"/>
  </r>
  <r>
    <n v="104.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02702702702709"/>
    <x v="0"/>
    <s v="documentary"/>
    <x v="313"/>
    <d v="2010-08-11T07:59:00"/>
  </r>
  <r>
    <n v="385.15000000000003"/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095833333333331"/>
    <x v="0"/>
    <s v="documentary"/>
    <x v="314"/>
    <d v="2013-03-01T11:59:48"/>
  </r>
  <r>
    <n v="101.248"/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8888888888889"/>
    <x v="0"/>
    <s v="documentary"/>
    <x v="315"/>
    <d v="2012-08-22T10:32:14"/>
  </r>
  <r>
    <n v="113.77333333333333"/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265822784811"/>
    <x v="0"/>
    <s v="documentary"/>
    <x v="316"/>
    <d v="2014-12-10T20:59:00"/>
  </r>
  <r>
    <n v="100.80333333333333"/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699367088607602"/>
    <x v="0"/>
    <s v="documentary"/>
    <x v="317"/>
    <d v="2013-12-11T08:14:43"/>
  </r>
  <r>
    <n v="283.32"/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0281690140848"/>
    <x v="0"/>
    <s v="documentary"/>
    <x v="318"/>
    <d v="2013-03-26T15:55:51"/>
  </r>
  <r>
    <n v="112.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058823529412"/>
    <x v="0"/>
    <s v="documentary"/>
    <x v="319"/>
    <d v="2010-02-01T23:59:00"/>
  </r>
  <r>
    <n v="106.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139240506328"/>
    <x v="0"/>
    <s v="documentary"/>
    <x v="320"/>
    <d v="2015-12-22T15:00:00"/>
  </r>
  <r>
    <n v="102.66285714285715"/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314540059347"/>
    <x v="0"/>
    <s v="documentary"/>
    <x v="321"/>
    <d v="2016-11-08T03:43:06"/>
  </r>
  <r>
    <n v="107.91200000000001"/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301075268816"/>
    <x v="0"/>
    <s v="documentary"/>
    <x v="322"/>
    <d v="2016-05-13T05:40:48"/>
  </r>
  <r>
    <n v="123.07407407407408"/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8620689655173"/>
    <x v="0"/>
    <s v="documentary"/>
    <x v="323"/>
    <d v="2016-12-20T23:59:00"/>
  </r>
  <r>
    <n v="101.6"/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170731707317"/>
    <x v="0"/>
    <s v="documentary"/>
    <x v="324"/>
    <d v="2015-08-01T07:01:48"/>
  </r>
  <r>
    <n v="104.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1195652173907"/>
    <x v="0"/>
    <s v="documentary"/>
    <x v="325"/>
    <d v="2016-12-19T20:30:33"/>
  </r>
  <r>
    <n v="112.92973333333333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7167680278018"/>
    <x v="0"/>
    <s v="documentary"/>
    <x v="326"/>
    <d v="2017-03-14T14:57:00"/>
  </r>
  <r>
    <n v="136.39999999999998"/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058823529412"/>
    <x v="0"/>
    <s v="documentary"/>
    <x v="327"/>
    <d v="2015-03-22T00:00:00"/>
  </r>
  <r>
    <n v="103.61439999999999"/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4578313253012"/>
    <x v="0"/>
    <s v="documentary"/>
    <x v="328"/>
    <d v="2015-10-31T20:00:00"/>
  </r>
  <r>
    <n v="105.5"/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365269461078"/>
    <x v="0"/>
    <s v="documentary"/>
    <x v="329"/>
    <d v="2015-11-06T20:00:00"/>
  </r>
  <r>
    <n v="101.82857142857142"/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352941176471"/>
    <x v="0"/>
    <s v="documentary"/>
    <x v="330"/>
    <d v="2013-05-16T19:59:00"/>
  </r>
  <r>
    <n v="106.60499999999999"/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56164383561648"/>
    <x v="0"/>
    <s v="documentary"/>
    <x v="331"/>
    <d v="2016-06-17T05:57:14"/>
  </r>
  <r>
    <n v="113.015"/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063063063063"/>
    <x v="0"/>
    <s v="documentary"/>
    <x v="332"/>
    <d v="2015-10-28T00:00:00"/>
  </r>
  <r>
    <n v="125.22750000000001"/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203007518798"/>
    <x v="0"/>
    <s v="documentary"/>
    <x v="333"/>
    <d v="2016-04-07T06:16:31"/>
  </r>
  <r>
    <n v="101.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217391304347"/>
    <x v="0"/>
    <s v="documentary"/>
    <x v="334"/>
    <d v="2015-05-15T11:00:00"/>
  </r>
  <r>
    <n v="102.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875"/>
    <x v="0"/>
    <s v="documentary"/>
    <x v="335"/>
    <d v="2015-05-08T14:00:00"/>
  </r>
  <r>
    <n v="116.83911999999998"/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49046653144013"/>
    <x v="0"/>
    <s v="documentary"/>
    <x v="336"/>
    <d v="2015-11-13T07:18:38"/>
  </r>
  <r>
    <n v="101.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04838709677421"/>
    <x v="0"/>
    <s v="documentary"/>
    <x v="337"/>
    <d v="2015-03-13T18:05:08"/>
  </r>
  <r>
    <n v="110.13360000000002"/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.000169491525426"/>
    <x v="0"/>
    <s v="documentary"/>
    <x v="338"/>
    <d v="2016-09-02T17:00:00"/>
  </r>
  <r>
    <n v="108.08333333333333"/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65168539325836"/>
    <x v="0"/>
    <s v="documentary"/>
    <x v="339"/>
    <d v="2015-04-29T10:14:28"/>
  </r>
  <r>
    <n v="125.02285714285715"/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4782608695653"/>
    <x v="0"/>
    <s v="documentary"/>
    <x v="340"/>
    <d v="2017-03-08T13:00:00"/>
  </r>
  <r>
    <n v="106.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09090909090907"/>
    <x v="0"/>
    <s v="documentary"/>
    <x v="341"/>
    <d v="2014-09-30T19:59:00"/>
  </r>
  <r>
    <n v="100.36639999999998"/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083076923075"/>
    <x v="0"/>
    <s v="documentary"/>
    <x v="342"/>
    <d v="2016-04-29T10:44:25"/>
  </r>
  <r>
    <n v="102.02863333333335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3339694656486"/>
    <x v="0"/>
    <s v="documentary"/>
    <x v="343"/>
    <d v="2014-11-13T19:00:00"/>
  </r>
  <r>
    <n v="102.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298245614035"/>
    <x v="0"/>
    <s v="documentary"/>
    <x v="344"/>
    <d v="2015-05-31T18:20:00"/>
  </r>
  <r>
    <n v="123.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0335195530723"/>
    <x v="0"/>
    <s v="documentary"/>
    <x v="345"/>
    <d v="2015-05-20T14:39:50"/>
  </r>
  <r>
    <n v="170.28880000000001"/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79148936170213"/>
    <x v="0"/>
    <s v="documentary"/>
    <x v="346"/>
    <d v="2015-10-14T04:00:21"/>
  </r>
  <r>
    <n v="111.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361477572559"/>
    <x v="0"/>
    <s v="documentary"/>
    <x v="347"/>
    <d v="2015-11-14T04:53:29"/>
  </r>
  <r>
    <n v="1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4621848739501"/>
    <x v="0"/>
    <s v="documentary"/>
    <x v="348"/>
    <d v="2015-08-21T06:05:16"/>
  </r>
  <r>
    <n v="106.63570159857905"/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899281437125751"/>
    <x v="0"/>
    <s v="documentary"/>
    <x v="349"/>
    <d v="2017-02-24T03:58:28"/>
  </r>
  <r>
    <n v="114.75999999999999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1900452488688"/>
    <x v="0"/>
    <s v="documentary"/>
    <x v="350"/>
    <d v="2016-09-10T19:59:00"/>
  </r>
  <r>
    <n v="127.34117647058825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2863070539416"/>
    <x v="0"/>
    <s v="documentary"/>
    <x v="351"/>
    <d v="2016-04-07T14:09:14"/>
  </r>
  <r>
    <n v="116.56"/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55244755244753"/>
    <x v="0"/>
    <s v="documentary"/>
    <x v="352"/>
    <d v="2014-10-07T20:01:08"/>
  </r>
  <r>
    <n v="108.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394779771615"/>
    <x v="0"/>
    <s v="documentary"/>
    <x v="353"/>
    <d v="2015-11-19T12:00:19"/>
  </r>
  <r>
    <n v="103.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4827586206897"/>
    <x v="0"/>
    <s v="documentary"/>
    <x v="354"/>
    <d v="2016-04-08T10:52:01"/>
  </r>
  <r>
    <n v="116.25714285714285"/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0606060606059"/>
    <x v="0"/>
    <s v="documentary"/>
    <x v="355"/>
    <d v="2014-12-01T00:03:14"/>
  </r>
  <r>
    <n v="102.69239999999999"/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1340206185566"/>
    <x v="0"/>
    <s v="documentary"/>
    <x v="356"/>
    <d v="2016-03-16T10:16:33"/>
  </r>
  <r>
    <n v="1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38613861386133"/>
    <x v="0"/>
    <s v="documentary"/>
    <x v="357"/>
    <d v="2015-04-23T21:19:57"/>
  </r>
  <r>
    <n v="103.08800000000001"/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4868913857678"/>
    <x v="0"/>
    <s v="documentary"/>
    <x v="358"/>
    <d v="2016-06-15T07:00:00"/>
  </r>
  <r>
    <n v="104.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3178807947019"/>
    <x v="0"/>
    <s v="documentary"/>
    <x v="359"/>
    <d v="2014-11-13T21:12:00"/>
  </r>
  <r>
    <n v="101.375"/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2758620689654"/>
    <x v="0"/>
    <s v="documentary"/>
    <x v="360"/>
    <d v="2015-07-22T19:11:00"/>
  </r>
  <r>
    <n v="111.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189265536722"/>
    <x v="0"/>
    <s v="documentary"/>
    <x v="361"/>
    <d v="2014-11-22T17:01:46"/>
  </r>
  <r>
    <n v="124.15933781686496"/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488372093022"/>
    <x v="0"/>
    <s v="documentary"/>
    <x v="362"/>
    <d v="2014-08-07T16:00:00"/>
  </r>
  <r>
    <n v="101.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4615384615387"/>
    <x v="0"/>
    <s v="documentary"/>
    <x v="363"/>
    <d v="2010-05-02T11:22:00"/>
  </r>
  <r>
    <n v="110.16142857142856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4159292035398"/>
    <x v="0"/>
    <s v="documentary"/>
    <x v="364"/>
    <d v="2014-06-20T19:59:00"/>
  </r>
  <r>
    <n v="103.97333333333334"/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3846153846152"/>
    <x v="0"/>
    <s v="documentary"/>
    <x v="365"/>
    <d v="2014-02-28T06:33:19"/>
  </r>
  <r>
    <n v="101.31578947368421"/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343283582089"/>
    <x v="0"/>
    <s v="documentary"/>
    <x v="366"/>
    <d v="2012-05-20T11:01:58"/>
  </r>
  <r>
    <n v="103.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4882352941176"/>
    <x v="0"/>
    <s v="documentary"/>
    <x v="367"/>
    <d v="2013-04-30T20:59:00"/>
  </r>
  <r>
    <n v="104.11200000000001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05660377359"/>
    <x v="0"/>
    <s v="documentary"/>
    <x v="368"/>
    <d v="2015-03-15T05:32:02"/>
  </r>
  <r>
    <n v="110.15569230769231"/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4970059880241"/>
    <x v="0"/>
    <s v="documentary"/>
    <x v="369"/>
    <d v="2012-01-15T05:14:29"/>
  </r>
  <r>
    <n v="122.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1860465116281"/>
    <x v="0"/>
    <s v="documentary"/>
    <x v="370"/>
    <d v="2017-01-06T11:05:00"/>
  </r>
  <r>
    <n v="114.16866666666667"/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5517890772127"/>
    <x v="0"/>
    <s v="documentary"/>
    <x v="371"/>
    <d v="2013-02-01T10:25:39"/>
  </r>
  <r>
    <n v="125.33333333333334"/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77777777777779"/>
    <x v="0"/>
    <s v="documentary"/>
    <x v="372"/>
    <d v="2016-04-05T08:00:00"/>
  </r>
  <r>
    <n v="106.66666666666667"/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87640449438209"/>
    <x v="0"/>
    <s v="documentary"/>
    <x v="373"/>
    <d v="2012-07-18T13:53:18"/>
  </r>
  <r>
    <n v="130.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1724137931032"/>
    <x v="0"/>
    <s v="documentary"/>
    <x v="374"/>
    <d v="2011-09-16T13:20:31"/>
  </r>
  <r>
    <n v="120"/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57142857142854"/>
    <x v="0"/>
    <s v="documentary"/>
    <x v="375"/>
    <d v="2014-03-01T09:18:00"/>
  </r>
  <r>
    <n v="105.9591836734694"/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3333333333336"/>
    <x v="0"/>
    <s v="documentary"/>
    <x v="376"/>
    <d v="2016-08-25T02:51:56"/>
  </r>
  <r>
    <n v="114.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1804511278195"/>
    <x v="0"/>
    <s v="documentary"/>
    <x v="377"/>
    <d v="2015-11-13T23:01:00"/>
  </r>
  <r>
    <n v="111.76666666666665"/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397590361445786"/>
    <x v="0"/>
    <s v="documentary"/>
    <x v="378"/>
    <d v="2016-01-25T15:52:00"/>
  </r>
  <r>
    <n v="116.08000000000001"/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5906040268456"/>
    <x v="0"/>
    <s v="documentary"/>
    <x v="379"/>
    <d v="2012-05-03T08:31:12"/>
  </r>
  <r>
    <n v="141.5"/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020408163265"/>
    <x v="0"/>
    <s v="documentary"/>
    <x v="380"/>
    <d v="2016-01-23T09:16:32"/>
  </r>
  <r>
    <n v="104.72999999999999"/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274900398407"/>
    <x v="0"/>
    <s v="documentary"/>
    <x v="381"/>
    <d v="2012-07-29T21:00:00"/>
  </r>
  <r>
    <n v="255.83333333333337"/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2727272727266"/>
    <x v="0"/>
    <s v="documentary"/>
    <x v="382"/>
    <d v="2012-09-06T09:01:40"/>
  </r>
  <r>
    <n v="206.70670670670671"/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0833333333336"/>
    <x v="0"/>
    <s v="documentary"/>
    <x v="383"/>
    <d v="2014-05-18T18:49:19"/>
  </r>
  <r>
    <n v="112.105"/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0469973890339"/>
    <x v="0"/>
    <s v="documentary"/>
    <x v="384"/>
    <d v="2015-01-06T10:45:47"/>
  </r>
  <r>
    <n v="105.982"/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79535864978902"/>
    <x v="0"/>
    <s v="documentary"/>
    <x v="385"/>
    <d v="2014-11-21T07:01:41"/>
  </r>
  <r>
    <n v="100.16666666666667"/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0769230769234"/>
    <x v="0"/>
    <s v="documentary"/>
    <x v="386"/>
    <d v="2015-08-10T14:49:51"/>
  </r>
  <r>
    <n v="213.98947368421057"/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039145907473"/>
    <x v="0"/>
    <s v="documentary"/>
    <x v="387"/>
    <d v="2015-08-14T22:00:00"/>
  </r>
  <r>
    <n v="126.16000000000001"/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45070422535215"/>
    <x v="0"/>
    <s v="documentary"/>
    <x v="388"/>
    <d v="2016-07-27T17:49:40"/>
  </r>
  <r>
    <n v="181.53547058823528"/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107284768211"/>
    <x v="0"/>
    <s v="documentary"/>
    <x v="389"/>
    <d v="2014-03-07T14:59:00"/>
  </r>
  <r>
    <n v="100"/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28571428571431"/>
    <x v="0"/>
    <s v="documentary"/>
    <x v="390"/>
    <d v="2015-05-07T16:52:52"/>
  </r>
  <r>
    <n v="100.61"/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5906735751295"/>
    <x v="0"/>
    <s v="documentary"/>
    <x v="391"/>
    <d v="2011-12-17T16:59:00"/>
  </r>
  <r>
    <n v="100.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16504854368927"/>
    <x v="0"/>
    <s v="documentary"/>
    <x v="392"/>
    <d v="2011-09-07T19:00:00"/>
  </r>
  <r>
    <n v="110.446"/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48433048432"/>
    <x v="0"/>
    <s v="documentary"/>
    <x v="393"/>
    <d v="2013-10-10T09:00:52"/>
  </r>
  <r>
    <n v="111.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0:38:02"/>
  </r>
  <r>
    <n v="108.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19836956521746"/>
    <x v="0"/>
    <s v="documentary"/>
    <x v="395"/>
    <d v="2012-04-27T13:32:00"/>
  </r>
  <r>
    <n v="106.66666666666667"/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2653061224488"/>
    <x v="0"/>
    <s v="documentary"/>
    <x v="396"/>
    <d v="2012-07-07T05:33:26"/>
  </r>
  <r>
    <n v="103.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0043668122275"/>
    <x v="0"/>
    <s v="documentary"/>
    <x v="397"/>
    <d v="2010-08-31T19:44:00"/>
  </r>
  <r>
    <n v="125.16000000000001"/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044776119403"/>
    <x v="0"/>
    <s v="documentary"/>
    <x v="398"/>
    <d v="2015-04-29T11:02:06"/>
  </r>
  <r>
    <n v="106.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263157894738"/>
    <x v="0"/>
    <s v="documentary"/>
    <x v="399"/>
    <d v="2016-12-14T04:00:00"/>
  </r>
  <r>
    <n v="112.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306451612902"/>
    <x v="0"/>
    <s v="documentary"/>
    <x v="400"/>
    <d v="2014-05-16T19:30:00"/>
  </r>
  <r>
    <n v="103.812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109589041093"/>
    <x v="0"/>
    <s v="documentary"/>
    <x v="401"/>
    <d v="2011-08-07T12:12:50"/>
  </r>
  <r>
    <n v="141.65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3720930232556"/>
    <x v="0"/>
    <s v="documentary"/>
    <x v="402"/>
    <d v="2015-11-05T05:56:57"/>
  </r>
  <r>
    <n v="105.25999999999999"/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85714285714283"/>
    <x v="0"/>
    <s v="documentary"/>
    <x v="403"/>
    <d v="2011-08-09T23:08:00"/>
  </r>
  <r>
    <n v="103.09142857142857"/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4391143911439"/>
    <x v="0"/>
    <s v="documentary"/>
    <x v="404"/>
    <d v="2014-02-05T15:04:00"/>
  </r>
  <r>
    <n v="107.6595744680851"/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5T18:02:19"/>
  </r>
  <r>
    <n v="107.70464285714286"/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3714285714292"/>
    <x v="0"/>
    <s v="documentary"/>
    <x v="406"/>
    <d v="2011-05-08T21:59:00"/>
  </r>
  <r>
    <n v="101.55000000000001"/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18181818181813"/>
    <x v="0"/>
    <s v="documentary"/>
    <x v="407"/>
    <d v="2011-11-19T13:54:10"/>
  </r>
  <r>
    <n v="101.43766666666667"/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473684210527"/>
    <x v="0"/>
    <s v="documentary"/>
    <x v="408"/>
    <d v="2013-11-05T10:39:50"/>
  </r>
  <r>
    <n v="136.79999999999998"/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12:42:24"/>
  </r>
  <r>
    <n v="128.29999999999998"/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8571428571428"/>
    <x v="0"/>
    <s v="documentary"/>
    <x v="410"/>
    <d v="2015-06-18T15:33:17"/>
  </r>
  <r>
    <n v="101.05"/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8838174273859"/>
    <x v="0"/>
    <s v="documentary"/>
    <x v="411"/>
    <d v="2013-12-21T21:00:00"/>
  </r>
  <r>
    <n v="126.84"/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4545454545456"/>
    <x v="0"/>
    <s v="documentary"/>
    <x v="412"/>
    <d v="2012-07-25T09:49:38"/>
  </r>
  <r>
    <n v="105.0859375"/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0818713450297"/>
    <x v="0"/>
    <s v="documentary"/>
    <x v="413"/>
    <d v="2012-07-19T13:03:31"/>
  </r>
  <r>
    <n v="102.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0769230769226"/>
    <x v="0"/>
    <s v="documentary"/>
    <x v="414"/>
    <d v="2013-10-11T17:31:05"/>
  </r>
  <r>
    <n v="102.14714285714285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809523809524"/>
    <x v="0"/>
    <s v="documentary"/>
    <x v="415"/>
    <d v="2014-10-17T04:00:00"/>
  </r>
  <r>
    <n v="120.21700000000001"/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86800000000004"/>
    <x v="0"/>
    <s v="documentary"/>
    <x v="416"/>
    <d v="2014-02-08T01:30:31"/>
  </r>
  <r>
    <n v="100.24761904761905"/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307692307693"/>
    <x v="0"/>
    <s v="documentary"/>
    <x v="417"/>
    <d v="2013-04-07T20:33:00"/>
  </r>
  <r>
    <n v="100.63392857142857"/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2T22:46:37"/>
  </r>
  <r>
    <n v="100.4375"/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6849315068493"/>
    <x v="0"/>
    <s v="documentary"/>
    <x v="419"/>
    <d v="2013-06-29T12:13:07"/>
  </r>
  <r>
    <n v="0.43939393939393945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3333333333333"/>
    <x v="0"/>
    <s v="animation"/>
    <x v="420"/>
    <d v="2014-03-13T20:40:31"/>
  </r>
  <r>
    <n v="2.0066666666666677"/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66666666666664"/>
    <x v="0"/>
    <s v="animation"/>
    <x v="421"/>
    <d v="2015-08-21T03:47:36"/>
  </r>
  <r>
    <n v="1.0750000000000037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3333333333336"/>
    <x v="0"/>
    <s v="animation"/>
    <x v="422"/>
    <d v="2014-09-10T22:14:57"/>
  </r>
  <r>
    <n v="0.76500000000000457"/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6923076923077"/>
    <x v="0"/>
    <s v="animation"/>
    <x v="423"/>
    <d v="2013-06-05T14:13:50"/>
  </r>
  <r>
    <n v="6.7966666666666731"/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0:01:39"/>
  </r>
  <r>
    <n v="1.2000000000000899E-2"/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x v="0"/>
    <s v="animation"/>
    <x v="425"/>
    <d v="2015-11-27T13:40:04"/>
  </r>
  <r>
    <n v="1.3299999999999979"/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25"/>
    <x v="0"/>
    <s v="animation"/>
    <x v="426"/>
    <d v="2016-03-01T09:05:14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x v="0"/>
    <s v="animation"/>
    <x v="427"/>
    <d v="2015-10-22T10:59:00"/>
  </r>
  <r>
    <n v="5.6333333333333346"/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x v="0"/>
    <s v="animation"/>
    <x v="428"/>
    <d v="2014-06-16T14:00:00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x v="0"/>
    <s v="animation"/>
    <x v="429"/>
    <d v="2009-11-26T20:59:00"/>
  </r>
  <r>
    <n v="2.4000000000000021"/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x v="0"/>
    <s v="animation"/>
    <x v="430"/>
    <d v="2013-09-10T18:34:27"/>
  </r>
  <r>
    <n v="13.83333333333333"/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75"/>
    <x v="0"/>
    <s v="animation"/>
    <x v="431"/>
    <d v="2016-07-05T12:54:43"/>
  </r>
  <r>
    <n v="9.4999999999999964"/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09:26:21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x v="0"/>
    <s v="animation"/>
    <x v="433"/>
    <d v="2015-10-11T07:07:02"/>
  </r>
  <r>
    <n v="5.0000000000000044"/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13:01:42"/>
  </r>
  <r>
    <n v="2.7272727272764641E-3"/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x v="0"/>
    <s v="animation"/>
    <x v="435"/>
    <d v="2013-09-13T09:56:20"/>
  </r>
  <r>
    <n v="0"/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x v="0"/>
    <s v="animation"/>
    <x v="436"/>
    <d v="2013-07-31T00:41:53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x v="0"/>
    <s v="animation"/>
    <x v="437"/>
    <d v="2016-10-07T23:38:46"/>
  </r>
  <r>
    <n v="9.379999999999999"/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4545454545453"/>
    <x v="0"/>
    <s v="animation"/>
    <x v="438"/>
    <d v="2015-11-17T23:15:58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x v="0"/>
    <s v="animation"/>
    <x v="439"/>
    <d v="2014-10-17T10:16:58"/>
  </r>
  <r>
    <n v="0.10000000000000009"/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x v="0"/>
    <s v="animation"/>
    <x v="440"/>
    <d v="2016-03-24T14:39:13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x v="0"/>
    <s v="animation"/>
    <x v="441"/>
    <d v="2013-11-02T11:03:16"/>
  </r>
  <r>
    <n v="39.358823529411765"/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8823529411762"/>
    <x v="0"/>
    <s v="animation"/>
    <x v="442"/>
    <d v="2015-02-19T13:19:43"/>
  </r>
  <r>
    <n v="0.10000000000000009"/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x v="0"/>
    <s v="animation"/>
    <x v="443"/>
    <d v="2014-02-09T16:21:41"/>
  </r>
  <r>
    <n v="5.0000000000000044"/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x v="0"/>
    <s v="animation"/>
    <x v="444"/>
    <d v="2012-02-15T13:46:01"/>
  </r>
  <r>
    <n v="3.3333333333329662E-3"/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x v="0"/>
    <s v="animation"/>
    <x v="445"/>
    <d v="2015-05-21T00:02:55"/>
  </r>
  <r>
    <n v="7.2952380952380995"/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75"/>
    <x v="0"/>
    <s v="animation"/>
    <x v="446"/>
    <d v="2015-03-03T18:00:20"/>
  </r>
  <r>
    <n v="1.6666666666664831E-2"/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x v="0"/>
    <s v="animation"/>
    <x v="447"/>
    <d v="2013-03-23T04:19:23"/>
  </r>
  <r>
    <n v="3.2804000000000055"/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02500000000001"/>
    <x v="0"/>
    <s v="animation"/>
    <x v="448"/>
    <d v="2014-05-14T10:11:35"/>
  </r>
  <r>
    <n v="2.2499999999999964"/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x v="0"/>
    <s v="animation"/>
    <x v="449"/>
    <d v="2013-10-17T05:38:05"/>
  </r>
  <r>
    <n v="0.79200000000000381"/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1428571428569"/>
    <x v="0"/>
    <s v="animation"/>
    <x v="450"/>
    <d v="2014-02-14T14:43:20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x v="0"/>
    <s v="animation"/>
    <x v="451"/>
    <d v="2014-01-25T09:09:51"/>
  </r>
  <r>
    <n v="64"/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x v="0"/>
    <s v="animation"/>
    <x v="452"/>
    <d v="2015-05-13T08:53:35"/>
  </r>
  <r>
    <n v="2.7404479578396757E-2"/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x v="0"/>
    <s v="animation"/>
    <x v="453"/>
    <d v="2015-02-19T11:47:59"/>
  </r>
  <r>
    <n v="0.81999999999999851"/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05:14:00"/>
  </r>
  <r>
    <n v="6.9230769230765876E-2"/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x v="0"/>
    <s v="animation"/>
    <x v="455"/>
    <d v="2012-04-16T16:31:00"/>
  </r>
  <r>
    <n v="0.68631863186318087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33333333333332"/>
    <x v="0"/>
    <s v="animation"/>
    <x v="456"/>
    <d v="2013-10-21T19:59:00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x v="0"/>
    <s v="animation"/>
    <x v="457"/>
    <d v="2014-08-16T10:25:12"/>
  </r>
  <r>
    <n v="8.2099999999999955"/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55102040816325"/>
    <x v="0"/>
    <s v="animation"/>
    <x v="458"/>
    <d v="2013-05-14T08:47:40"/>
  </r>
  <r>
    <n v="6.4102564102563875E-2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x v="0"/>
    <s v="animation"/>
    <x v="459"/>
    <d v="2011-11-13T08:22:07"/>
  </r>
  <r>
    <n v="0.29411764705882248"/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x v="0"/>
    <s v="animation"/>
    <x v="460"/>
    <d v="2014-05-31T20:00:00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x v="0"/>
    <s v="animation"/>
    <x v="461"/>
    <d v="2013-06-02T12:19:27"/>
  </r>
  <r>
    <n v="0"/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x v="0"/>
    <s v="animation"/>
    <x v="462"/>
    <d v="2011-08-09T19:02:21"/>
  </r>
  <r>
    <n v="2.2727272727272707"/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3636363636364"/>
    <x v="0"/>
    <s v="animation"/>
    <x v="463"/>
    <d v="2011-09-24T09:02:33"/>
  </r>
  <r>
    <n v="9.9009900990099098E-2"/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x v="0"/>
    <s v="animation"/>
    <x v="464"/>
    <d v="2016-05-18T12:22:15"/>
  </r>
  <r>
    <n v="26.953125"/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x v="0"/>
    <s v="animation"/>
    <x v="465"/>
    <d v="2014-06-26T18:52:54"/>
  </r>
  <r>
    <n v="0.76000000000000512"/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x v="0"/>
    <s v="animation"/>
    <x v="466"/>
    <d v="2012-09-07T14:37:44"/>
  </r>
  <r>
    <n v="21.574999999999999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102564102564"/>
    <x v="0"/>
    <s v="animation"/>
    <x v="467"/>
    <d v="2012-09-28T08:18:54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x v="0"/>
    <s v="animation"/>
    <x v="468"/>
    <d v="2012-07-10T19:51:05"/>
  </r>
  <r>
    <n v="0"/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x v="0"/>
    <s v="animation"/>
    <x v="469"/>
    <d v="2014-09-05T15:45:24"/>
  </r>
  <r>
    <n v="1.0199999999999987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x v="0"/>
    <s v="animation"/>
    <x v="470"/>
    <d v="2014-01-15T20:00:00"/>
  </r>
  <r>
    <n v="11.892727272727278"/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6470588235294"/>
    <x v="0"/>
    <s v="animation"/>
    <x v="471"/>
    <d v="2014-04-19T08:19:39"/>
  </r>
  <r>
    <n v="17.625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x v="0"/>
    <s v="animation"/>
    <x v="472"/>
    <d v="2014-08-23T14:08:38"/>
  </r>
  <r>
    <n v="2.8699999999999948"/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08:45:19"/>
  </r>
  <r>
    <n v="3.0303030303024947E-2"/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x v="0"/>
    <s v="animation"/>
    <x v="474"/>
    <d v="2017-02-16T23:53:49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x v="0"/>
    <s v="animation"/>
    <x v="475"/>
    <d v="2015-05-05T18:04:03"/>
  </r>
  <r>
    <n v="2.2302681818181846"/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69274193548388"/>
    <x v="0"/>
    <s v="animation"/>
    <x v="476"/>
    <d v="2014-06-02T19:59:00"/>
  </r>
  <r>
    <n v="0"/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x v="0"/>
    <s v="animation"/>
    <x v="477"/>
    <d v="2012-05-18T12:02:14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x v="0"/>
    <s v="animation"/>
    <x v="478"/>
    <d v="2015-04-01T12:51:49"/>
  </r>
  <r>
    <n v="32.56"/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02:47:15"/>
  </r>
  <r>
    <n v="19.410000000000004"/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57142857142856"/>
    <x v="0"/>
    <s v="animation"/>
    <x v="480"/>
    <d v="2013-08-09T04:00:15"/>
  </r>
  <r>
    <n v="6.100000000000005"/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2857142857139"/>
    <x v="0"/>
    <s v="animation"/>
    <x v="481"/>
    <d v="2012-10-10T08:08:09"/>
  </r>
  <r>
    <n v="0.10000000000000009"/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x v="0"/>
    <s v="animation"/>
    <x v="482"/>
    <d v="2016-04-14T06:34:00"/>
  </r>
  <r>
    <n v="50.2"/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4489795918366"/>
    <x v="0"/>
    <s v="animation"/>
    <x v="483"/>
    <d v="2013-01-28T20:44:32"/>
  </r>
  <r>
    <n v="0.18624999999999892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45454545454545"/>
    <x v="0"/>
    <s v="animation"/>
    <x v="484"/>
    <d v="2015-11-05T15:32:52"/>
  </r>
  <r>
    <n v="21.906971229845084"/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0080000000007"/>
    <x v="0"/>
    <s v="animation"/>
    <x v="485"/>
    <d v="2013-05-17T04:08:19"/>
  </r>
  <r>
    <n v="9.0909090909141455E-3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x v="0"/>
    <s v="animation"/>
    <x v="486"/>
    <d v="2014-06-01T14:37:19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x v="0"/>
    <s v="animation"/>
    <x v="487"/>
    <d v="2016-12-25T07:16:34"/>
  </r>
  <r>
    <n v="0"/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x v="0"/>
    <s v="animation"/>
    <x v="488"/>
    <d v="2017-01-08T17:18:20"/>
  </r>
  <r>
    <n v="0.28667813379201768"/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66666666666671"/>
    <x v="0"/>
    <s v="animation"/>
    <x v="489"/>
    <d v="2012-01-05T03:33:00"/>
  </r>
  <r>
    <n v="0"/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x v="0"/>
    <s v="animation"/>
    <x v="490"/>
    <d v="2012-08-22T15:14:45"/>
  </r>
  <r>
    <n v="0"/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x v="0"/>
    <s v="animation"/>
    <x v="491"/>
    <d v="2016-01-27T15:34:59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x v="0"/>
    <s v="animation"/>
    <x v="492"/>
    <d v="2016-10-12T16:50:30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x v="0"/>
    <s v="animation"/>
    <x v="493"/>
    <d v="2015-05-20T09:25:38"/>
  </r>
  <r>
    <n v="0.15500000000000513"/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3333333333334"/>
    <x v="0"/>
    <s v="animation"/>
    <x v="494"/>
    <d v="2014-07-02T19:00:00"/>
  </r>
  <r>
    <n v="0"/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x v="0"/>
    <s v="animation"/>
    <x v="495"/>
    <d v="2015-07-16T11:51:45"/>
  </r>
  <r>
    <n v="1.6666666666664831E-3"/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x v="0"/>
    <s v="animation"/>
    <x v="496"/>
    <d v="2014-02-10T14:21:14"/>
  </r>
  <r>
    <n v="0.66964285714286031"/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x v="0"/>
    <s v="animation"/>
    <x v="497"/>
    <d v="2014-12-24T21:00:00"/>
  </r>
  <r>
    <n v="4.5985132395404582"/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090909090909"/>
    <x v="0"/>
    <s v="animation"/>
    <x v="498"/>
    <d v="2011-12-23T10:17:29"/>
  </r>
  <r>
    <n v="9.5500000000000025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61538461538467"/>
    <x v="0"/>
    <s v="animation"/>
    <x v="499"/>
    <d v="2009-10-12T12:59:00"/>
  </r>
  <r>
    <n v="3.3076923076923115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14:16:00"/>
  </r>
  <r>
    <n v="0"/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x v="0"/>
    <s v="animation"/>
    <x v="501"/>
    <d v="2011-07-08T21:37:31"/>
  </r>
  <r>
    <n v="1.1499999999999955"/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x v="0"/>
    <s v="animation"/>
    <x v="502"/>
    <d v="2012-03-18T04:17:05"/>
  </r>
  <r>
    <n v="1.7538461538461503"/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66666666666666"/>
    <x v="0"/>
    <s v="animation"/>
    <x v="503"/>
    <d v="2015-01-17T04:38:23"/>
  </r>
  <r>
    <n v="1.3673469387755155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x v="0"/>
    <s v="animation"/>
    <x v="504"/>
    <d v="2012-04-10T14:36:27"/>
  </r>
  <r>
    <n v="0.43333333333333002"/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42857142857144"/>
    <x v="0"/>
    <s v="animation"/>
    <x v="505"/>
    <d v="2015-12-24T18:21:26"/>
  </r>
  <r>
    <n v="0.12499999999999734"/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x v="0"/>
    <s v="animation"/>
    <x v="506"/>
    <d v="2013-08-10T05:15:20"/>
  </r>
  <r>
    <n v="3.2000000000000028"/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x v="0"/>
    <s v="animation"/>
    <x v="507"/>
    <d v="2012-10-19T15:00:57"/>
  </r>
  <r>
    <n v="0.80000000000000071"/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333333333334"/>
    <x v="0"/>
    <s v="animation"/>
    <x v="508"/>
    <d v="2012-05-25T06:14:00"/>
  </r>
  <r>
    <n v="0.20000000000000018"/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x v="0"/>
    <s v="animation"/>
    <x v="509"/>
    <d v="2015-06-28T07:09:30"/>
  </r>
  <r>
    <n v="0"/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x v="0"/>
    <s v="animation"/>
    <x v="510"/>
    <d v="2016-02-29T20:13:59"/>
  </r>
  <r>
    <n v="3.0000000000000027"/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x v="0"/>
    <s v="animation"/>
    <x v="511"/>
    <d v="2013-04-05T22:16:22"/>
  </r>
  <r>
    <n v="0.13750000000000151"/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x v="0"/>
    <s v="animation"/>
    <x v="512"/>
    <d v="2016-11-20T10:48:47"/>
  </r>
  <r>
    <n v="13.924000000000003"/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235294117646"/>
    <x v="0"/>
    <s v="animation"/>
    <x v="513"/>
    <d v="2016-08-14T23:00:00"/>
  </r>
  <r>
    <n v="3.3333333333333326"/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66666666666668"/>
    <x v="0"/>
    <s v="animation"/>
    <x v="514"/>
    <d v="2014-08-09T06:44:07"/>
  </r>
  <r>
    <n v="25.41340206185567"/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2941176470586"/>
    <x v="0"/>
    <s v="animation"/>
    <x v="515"/>
    <d v="2015-12-29T03:46:41"/>
  </r>
  <r>
    <n v="0"/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x v="0"/>
    <s v="animation"/>
    <x v="516"/>
    <d v="2015-05-27T10:41:20"/>
  </r>
  <r>
    <n v="1.3666666666666716"/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3333333333329"/>
    <x v="0"/>
    <s v="animation"/>
    <x v="517"/>
    <d v="2017-02-02T06:46:01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x v="0"/>
    <s v="animation"/>
    <x v="518"/>
    <d v="2015-09-06T06:46:00"/>
  </r>
  <r>
    <n v="22.881426547787687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8571428571428"/>
    <x v="0"/>
    <s v="animation"/>
    <x v="519"/>
    <d v="2012-12-05T01:23:41"/>
  </r>
  <r>
    <n v="102.1"/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4705882352942"/>
    <x v="1"/>
    <s v="plays"/>
    <x v="520"/>
    <d v="2015-12-10T08:51:01"/>
  </r>
  <r>
    <n v="104.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28571428571431"/>
    <x v="1"/>
    <s v="plays"/>
    <x v="521"/>
    <d v="2016-10-31T20:59:00"/>
  </r>
  <r>
    <n v="114.66666666666667"/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6774193548387"/>
    <x v="1"/>
    <s v="plays"/>
    <x v="522"/>
    <d v="2016-03-20T15:58:45"/>
  </r>
  <r>
    <n v="120.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85714285714292"/>
    <x v="1"/>
    <s v="plays"/>
    <x v="523"/>
    <d v="2015-09-20T19:11:16"/>
  </r>
  <r>
    <n v="108.67285714285715"/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58076923076924"/>
    <x v="1"/>
    <s v="plays"/>
    <x v="524"/>
    <d v="2016-06-01T09:12:49"/>
  </r>
  <r>
    <n v="100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x v="1"/>
    <s v="plays"/>
    <x v="525"/>
    <d v="2014-09-13T01:37:21"/>
  </r>
  <r>
    <n v="114.00000000000001"/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7826086956516"/>
    <x v="1"/>
    <s v="plays"/>
    <x v="526"/>
    <d v="2015-08-07T09:00:00"/>
  </r>
  <r>
    <n v="100.85"/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29113924050631"/>
    <x v="1"/>
    <s v="plays"/>
    <x v="527"/>
    <d v="2017-02-17T08:05:00"/>
  </r>
  <r>
    <n v="115.65217391304347"/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3333333333336"/>
    <x v="1"/>
    <s v="plays"/>
    <x v="528"/>
    <d v="2015-06-21T13:20:00"/>
  </r>
  <r>
    <n v="130.41666666666666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4444444444443"/>
    <x v="1"/>
    <s v="plays"/>
    <x v="529"/>
    <d v="2017-01-10T21:00:00"/>
  </r>
  <r>
    <n v="107.78267254038178"/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172413793103"/>
    <x v="1"/>
    <s v="plays"/>
    <x v="530"/>
    <d v="2015-06-23T18:00:00"/>
  </r>
  <r>
    <n v="100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225806451613"/>
    <x v="1"/>
    <s v="plays"/>
    <x v="531"/>
    <d v="2016-12-16T22:59:00"/>
  </r>
  <r>
    <n v="123.25"/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42774566473983"/>
    <x v="1"/>
    <s v="plays"/>
    <x v="532"/>
    <d v="2016-05-12T16:10:08"/>
  </r>
  <r>
    <n v="100.2"/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235294117646"/>
    <x v="1"/>
    <s v="plays"/>
    <x v="533"/>
    <d v="2016-05-16T02:26:05"/>
  </r>
  <r>
    <n v="104.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333333333331"/>
    <x v="1"/>
    <s v="plays"/>
    <x v="534"/>
    <d v="2015-11-01T15:00:00"/>
  </r>
  <r>
    <n v="102.49999999999999"/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45762711864408"/>
    <x v="1"/>
    <s v="plays"/>
    <x v="535"/>
    <d v="2017-01-06T05:05:05"/>
  </r>
  <r>
    <n v="118.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410256410257"/>
    <x v="1"/>
    <s v="plays"/>
    <x v="536"/>
    <d v="2015-08-03T10:00:00"/>
  </r>
  <r>
    <n v="120.5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47457627118644"/>
    <x v="1"/>
    <s v="plays"/>
    <x v="537"/>
    <d v="2015-11-04T11:26:31"/>
  </r>
  <r>
    <n v="302.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1666666666668"/>
    <x v="1"/>
    <s v="plays"/>
    <x v="538"/>
    <d v="2016-05-13T11:04:23"/>
  </r>
  <r>
    <n v="100.64400000000001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1000000000001"/>
    <x v="1"/>
    <s v="plays"/>
    <x v="539"/>
    <d v="2016-07-04T17:11:47"/>
  </r>
  <r>
    <n v="6.6666666666659324E-3"/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x v="2"/>
    <s v="web"/>
    <x v="540"/>
    <d v="2015-02-04T11:36:46"/>
  </r>
  <r>
    <n v="0.55555555555555358"/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x v="2"/>
    <s v="web"/>
    <x v="541"/>
    <d v="2015-10-28T17:07:14"/>
  </r>
  <r>
    <n v="4.0000000000040004E-4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x v="2"/>
    <s v="web"/>
    <x v="542"/>
    <d v="2016-05-03T08:41:56"/>
  </r>
  <r>
    <n v="0.31818181818181746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x v="2"/>
    <s v="web"/>
    <x v="543"/>
    <d v="2014-10-31T18:12:42"/>
  </r>
  <r>
    <n v="1.2000000000000011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x v="2"/>
    <s v="web"/>
    <x v="544"/>
    <d v="2016-07-04T07:46:00"/>
  </r>
  <r>
    <n v="27.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0588235294116"/>
    <x v="2"/>
    <s v="web"/>
    <x v="545"/>
    <d v="2015-11-15T07:13:09"/>
  </r>
  <r>
    <n v="8.6666666666668224E-2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x v="2"/>
    <s v="web"/>
    <x v="546"/>
    <d v="2015-10-17T08:01:55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x v="2"/>
    <s v="web"/>
    <x v="547"/>
    <d v="2016-02-10T08:42:44"/>
  </r>
  <r>
    <n v="9.000000000000119E-2"/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x v="2"/>
    <s v="web"/>
    <x v="548"/>
    <d v="2015-10-29T13:40:48"/>
  </r>
  <r>
    <n v="2.7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x v="2"/>
    <s v="web"/>
    <x v="549"/>
    <d v="2015-07-08T07:17:02"/>
  </r>
  <r>
    <n v="0.70000000000000062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x v="2"/>
    <s v="web"/>
    <x v="550"/>
    <d v="2017-01-30T21:00:00"/>
  </r>
  <r>
    <n v="5.0413333333333306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3571428571428"/>
    <x v="2"/>
    <s v="web"/>
    <x v="551"/>
    <d v="2015-08-01T09:53:00"/>
  </r>
  <r>
    <n v="0"/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x v="2"/>
    <s v="web"/>
    <x v="552"/>
    <d v="2016-01-09T06:48:16"/>
  </r>
  <r>
    <n v="0.49200000000000355"/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x v="2"/>
    <s v="web"/>
    <x v="553"/>
    <d v="2014-11-14T10:16:31"/>
  </r>
  <r>
    <n v="36.589147286821714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363636363636"/>
    <x v="2"/>
    <s v="web"/>
    <x v="554"/>
    <d v="2014-10-19T08:26:12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x v="2"/>
    <s v="web"/>
    <x v="555"/>
    <d v="2016-06-12T00:29:03"/>
  </r>
  <r>
    <n v="2.5000000000000022"/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x v="2"/>
    <s v="web"/>
    <x v="556"/>
    <d v="2016-01-06T12:38:37"/>
  </r>
  <r>
    <n v="0.91066666666667073"/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x v="2"/>
    <s v="web"/>
    <x v="557"/>
    <d v="2016-12-02T15:36:43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x v="2"/>
    <s v="web"/>
    <x v="558"/>
    <d v="2015-03-24T12:11:45"/>
  </r>
  <r>
    <n v="2.083333333333659E-2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x v="2"/>
    <s v="web"/>
    <x v="559"/>
    <d v="2015-12-12T22:47:40"/>
  </r>
  <r>
    <n v="1.2000000000000899E-2"/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x v="2"/>
    <s v="web"/>
    <x v="560"/>
    <d v="2014-12-17T10:30:45"/>
  </r>
  <r>
    <n v="0.36666666666667069"/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x v="2"/>
    <s v="web"/>
    <x v="561"/>
    <d v="2015-10-26T07:48:33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x v="2"/>
    <s v="web"/>
    <x v="562"/>
    <d v="2016-12-18T01:20:15"/>
  </r>
  <r>
    <n v="9.0666666666661122E-2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x v="2"/>
    <s v="web"/>
    <x v="563"/>
    <d v="2015-02-16T17:40:47"/>
  </r>
  <r>
    <n v="5.5555555555586444E-3"/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x v="2"/>
    <s v="web"/>
    <x v="564"/>
    <d v="2016-03-12T14:37:55"/>
  </r>
  <r>
    <n v="0"/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x v="2"/>
    <s v="web"/>
    <x v="565"/>
    <d v="2015-07-10T10:50:49"/>
  </r>
  <r>
    <n v="1.9999999999997797E-2"/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x v="2"/>
    <s v="web"/>
    <x v="566"/>
    <d v="2016-07-14T08:25:33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x v="2"/>
    <s v="web"/>
    <x v="567"/>
    <d v="2015-01-01T12:13:14"/>
  </r>
  <r>
    <n v="1.0000000000000009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x v="2"/>
    <s v="web"/>
    <x v="568"/>
    <d v="2016-01-16T03:00:00"/>
  </r>
  <r>
    <n v="0.80000000000000071"/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x v="2"/>
    <s v="web"/>
    <x v="569"/>
    <d v="2016-01-01T12:20:12"/>
  </r>
  <r>
    <n v="0.16705882352940904"/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x v="2"/>
    <s v="web"/>
    <x v="570"/>
    <d v="2016-02-18T11:09:29"/>
  </r>
  <r>
    <n v="0.42400000000000215"/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x v="2"/>
    <s v="web"/>
    <x v="571"/>
    <d v="2015-07-26T19:59:00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x v="2"/>
    <s v="web"/>
    <x v="572"/>
    <d v="2015-11-04T10:11:28"/>
  </r>
  <r>
    <n v="0.38925389253892106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4444444444443"/>
    <x v="2"/>
    <s v="web"/>
    <x v="573"/>
    <d v="2015-01-17T17:12:00"/>
  </r>
  <r>
    <n v="0.71556350626118537"/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x v="2"/>
    <s v="web"/>
    <x v="574"/>
    <d v="2016-10-19T02:38:27"/>
  </r>
  <r>
    <n v="0.4316666666666635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x v="2"/>
    <s v="web"/>
    <x v="575"/>
    <d v="2015-06-13T08:37:23"/>
  </r>
  <r>
    <n v="1.2499999999970868E-3"/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x v="2"/>
    <s v="web"/>
    <x v="576"/>
    <d v="2015-03-28T02:19:12"/>
  </r>
  <r>
    <n v="0.20000000000000018"/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x v="2"/>
    <s v="web"/>
    <x v="577"/>
    <d v="2016-05-20T06:08:22"/>
  </r>
  <r>
    <n v="1.1200000000000099E-2"/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x v="2"/>
    <s v="web"/>
    <x v="578"/>
    <d v="2015-09-07T05:53:13"/>
  </r>
  <r>
    <n v="1.4583333333333282"/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x v="2"/>
    <s v="web"/>
    <x v="579"/>
    <d v="2014-12-25T12:27:03"/>
  </r>
  <r>
    <n v="3.3333333333329662E-2"/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x v="2"/>
    <s v="web"/>
    <x v="580"/>
    <d v="2016-09-22T13:47:4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x v="2"/>
    <s v="web"/>
    <x v="581"/>
    <d v="2015-08-01T16:18:24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x v="2"/>
    <s v="web"/>
    <x v="582"/>
    <d v="2015-03-15T10:00:00"/>
  </r>
  <r>
    <n v="1.1111111111106187E-2"/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x v="2"/>
    <s v="web"/>
    <x v="583"/>
    <d v="2015-03-19T13:31:27"/>
  </r>
  <r>
    <n v="1.0000000000000009"/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x v="2"/>
    <s v="web"/>
    <x v="584"/>
    <d v="2015-03-16T08:11:56"/>
  </r>
  <r>
    <n v="0"/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x v="2"/>
    <s v="web"/>
    <x v="585"/>
    <d v="2015-11-30T16:00:00"/>
  </r>
  <r>
    <n v="0.56000000000000494"/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x v="2"/>
    <s v="web"/>
    <x v="586"/>
    <d v="2015-02-15T12:30:07"/>
  </r>
  <r>
    <n v="9.0833333333333321"/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8571428571428"/>
    <x v="2"/>
    <s v="web"/>
    <x v="587"/>
    <d v="2015-04-16T10:10:33"/>
  </r>
  <r>
    <n v="3.3444444444444499"/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x v="2"/>
    <s v="web"/>
    <x v="588"/>
    <d v="2016-11-17T11:28:06"/>
  </r>
  <r>
    <n v="1.3333333333331865E-2"/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x v="2"/>
    <s v="web"/>
    <x v="589"/>
    <d v="2015-07-08T06:44:59"/>
  </r>
  <r>
    <n v="4.4599999999999973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77777777777779"/>
    <x v="2"/>
    <s v="web"/>
    <x v="590"/>
    <d v="2016-02-08T05:01:00"/>
  </r>
  <r>
    <n v="6.0999999999999943E-2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x v="2"/>
    <s v="web"/>
    <x v="591"/>
    <d v="2015-07-22T05:02:10"/>
  </r>
  <r>
    <n v="3.3333333333333326"/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x v="2"/>
    <s v="web"/>
    <x v="592"/>
    <d v="2014-12-02T21:34:20"/>
  </r>
  <r>
    <n v="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28571428571427"/>
    <x v="2"/>
    <s v="web"/>
    <x v="593"/>
    <d v="2015-04-06T07:15:45"/>
  </r>
  <r>
    <n v="0.10400000000000409"/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x v="2"/>
    <s v="web"/>
    <x v="594"/>
    <d v="2016-04-16T10:43:26"/>
  </r>
  <r>
    <n v="0.42600000000000415"/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x v="2"/>
    <s v="web"/>
    <x v="595"/>
    <d v="2015-05-03T17:40:38"/>
  </r>
  <r>
    <n v="2.9999999999996696E-2"/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x v="2"/>
    <s v="web"/>
    <x v="596"/>
    <d v="2016-11-02T13:31:32"/>
  </r>
  <r>
    <n v="0.2666666666666706"/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x v="2"/>
    <s v="web"/>
    <x v="597"/>
    <d v="2016-07-31T08:00:00"/>
  </r>
  <r>
    <n v="34"/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2857142857143"/>
    <x v="2"/>
    <s v="web"/>
    <x v="598"/>
    <d v="2014-12-04T16:03:01"/>
  </r>
  <r>
    <n v="6.1999999999995392E-2"/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x v="2"/>
    <s v="web"/>
    <x v="599"/>
    <d v="2015-03-08T07:16:00"/>
  </r>
  <r>
    <n v="2.0000000000000018"/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x v="2"/>
    <s v="web"/>
    <x v="600"/>
    <d v="2015-05-09T11:09:22"/>
  </r>
  <r>
    <n v="1.400000000000001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3333333333332"/>
    <x v="2"/>
    <s v="web"/>
    <x v="601"/>
    <d v="2014-12-26T12:35:39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x v="2"/>
    <s v="web"/>
    <x v="602"/>
    <d v="2015-06-18T11:03:35"/>
  </r>
  <r>
    <n v="3.933466666666674"/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86153846153846"/>
    <x v="2"/>
    <s v="web"/>
    <x v="603"/>
    <d v="2014-08-14T07:20:23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x v="2"/>
    <s v="web"/>
    <x v="604"/>
    <d v="2014-08-27T16:50:56"/>
  </r>
  <r>
    <n v="2.62"/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75"/>
    <x v="2"/>
    <s v="web"/>
    <x v="605"/>
    <d v="2015-08-23T00:35:08"/>
  </r>
  <r>
    <n v="0.20000000000000018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x v="2"/>
    <s v="web"/>
    <x v="606"/>
    <d v="2015-05-24T07:00:00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x v="2"/>
    <s v="web"/>
    <x v="607"/>
    <d v="2015-11-22T12:48:56"/>
  </r>
  <r>
    <n v="0.97399999999999709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x v="2"/>
    <s v="web"/>
    <x v="608"/>
    <d v="2015-06-15T14:06:20"/>
  </r>
  <r>
    <n v="0.64102564102563875"/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x v="2"/>
    <s v="web"/>
    <x v="609"/>
    <d v="2015-11-28T17:49:04"/>
  </r>
  <r>
    <n v="0"/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x v="2"/>
    <s v="web"/>
    <x v="610"/>
    <d v="2015-04-22T11:56:26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x v="2"/>
    <s v="web"/>
    <x v="611"/>
    <d v="2016-01-19T05:27:17"/>
  </r>
  <r>
    <n v="0"/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x v="2"/>
    <s v="web"/>
    <x v="612"/>
    <d v="2016-09-01T16:45:46"/>
  </r>
  <r>
    <n v="21.363333333333333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388429752066"/>
    <x v="2"/>
    <s v="web"/>
    <x v="613"/>
    <d v="2015-09-30T20:59:00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x v="2"/>
    <s v="web"/>
    <x v="614"/>
    <d v="2016-06-23T17:29:00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x v="2"/>
    <s v="web"/>
    <x v="615"/>
    <d v="2015-09-24T18:55:59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x v="2"/>
    <s v="web"/>
    <x v="616"/>
    <d v="2017-02-25T01:01:47"/>
  </r>
  <r>
    <n v="3.0000000000000027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x v="2"/>
    <s v="web"/>
    <x v="617"/>
    <d v="2015-05-08T00:14:03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x v="2"/>
    <s v="web"/>
    <x v="618"/>
    <d v="2015-12-09T11:26:43"/>
  </r>
  <r>
    <n v="4.0000000001150227E-5"/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x v="2"/>
    <s v="web"/>
    <x v="619"/>
    <d v="2014-11-25T08:36:30"/>
  </r>
  <r>
    <n v="1.0000000000000009"/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x v="2"/>
    <s v="web"/>
    <x v="620"/>
    <d v="2014-08-25T09:12:18"/>
  </r>
  <r>
    <n v="1.0440000000000005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x v="2"/>
    <s v="web"/>
    <x v="621"/>
    <d v="2016-07-07T15:42:17"/>
  </r>
  <r>
    <n v="5.6833333333333291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88888888888886"/>
    <x v="2"/>
    <s v="web"/>
    <x v="622"/>
    <d v="2016-07-01T10:35:38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x v="2"/>
    <s v="web"/>
    <x v="623"/>
    <d v="2015-05-27T16:13:17"/>
  </r>
  <r>
    <n v="0"/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x v="2"/>
    <s v="web"/>
    <x v="624"/>
    <d v="2015-05-14T15:44:01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x v="2"/>
    <s v="web"/>
    <x v="625"/>
    <d v="2017-03-26T12:29:37"/>
  </r>
  <r>
    <n v="17.379999999999995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025641025641"/>
    <x v="2"/>
    <s v="web"/>
    <x v="626"/>
    <d v="2015-08-15T05:22:00"/>
  </r>
  <r>
    <n v="1.9999999999997797E-2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x v="2"/>
    <s v="web"/>
    <x v="627"/>
    <d v="2016-03-14T15:00:00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x v="2"/>
    <s v="web"/>
    <x v="628"/>
    <d v="2014-07-13T08:37:37"/>
  </r>
  <r>
    <n v="0.1750000000000029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6666666666667"/>
    <x v="2"/>
    <s v="web"/>
    <x v="629"/>
    <d v="2016-05-14T07:18:28"/>
  </r>
  <r>
    <n v="8.3340278356525133E-2"/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x v="2"/>
    <s v="web"/>
    <x v="630"/>
    <d v="2015-09-05T21:10:00"/>
  </r>
  <r>
    <n v="1.3800000000000034"/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66666666666671"/>
    <x v="2"/>
    <s v="web"/>
    <x v="631"/>
    <d v="2016-05-28T10:32:09"/>
  </r>
  <r>
    <n v="0"/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x v="2"/>
    <s v="web"/>
    <x v="632"/>
    <d v="2015-11-25T08:49:25"/>
  </r>
  <r>
    <n v="12.450000000000006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x v="2"/>
    <s v="web"/>
    <x v="633"/>
    <d v="2016-06-17T15:00:00"/>
  </r>
  <r>
    <n v="1.9999999999997797E-2"/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x v="2"/>
    <s v="web"/>
    <x v="634"/>
    <d v="2015-02-26T14:17:09"/>
  </r>
  <r>
    <n v="7.9999999999968985E-3"/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x v="2"/>
    <s v="web"/>
    <x v="635"/>
    <d v="2015-04-11T18:12:42"/>
  </r>
  <r>
    <n v="0.20000000000000018"/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x v="2"/>
    <s v="web"/>
    <x v="636"/>
    <d v="2015-06-06T02:47:00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x v="2"/>
    <s v="web"/>
    <x v="637"/>
    <d v="2017-02-25T15:04:00"/>
  </r>
  <r>
    <n v="9.0000000000034497E-3"/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x v="2"/>
    <s v="web"/>
    <x v="638"/>
    <d v="2017-03-25T05:14:22"/>
  </r>
  <r>
    <n v="1.0000000000287557E-4"/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x v="2"/>
    <s v="web"/>
    <x v="639"/>
    <d v="2014-10-13T05:59:55"/>
  </r>
  <r>
    <n v="144.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x v="2"/>
    <s v="wearables"/>
    <x v="640"/>
    <d v="2016-11-24T15:00:00"/>
  </r>
  <r>
    <n v="119.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1746031746033"/>
    <x v="2"/>
    <s v="wearables"/>
    <x v="641"/>
    <d v="2015-08-13T05:40:48"/>
  </r>
  <r>
    <n v="1460.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592456301748"/>
    <x v="2"/>
    <s v="wearables"/>
    <x v="642"/>
    <d v="2015-08-19T07:37:54"/>
  </r>
  <r>
    <n v="105.80799999999999"/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2631578947367"/>
    <x v="2"/>
    <s v="wearables"/>
    <x v="643"/>
    <d v="2015-05-31T07:24:35"/>
  </r>
  <r>
    <n v="300.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6268364348675"/>
    <x v="2"/>
    <s v="wearables"/>
    <x v="644"/>
    <d v="2014-10-28T17:00:00"/>
  </r>
  <r>
    <n v="278.7"/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18987341772153"/>
    <x v="2"/>
    <s v="wearables"/>
    <x v="645"/>
    <d v="2016-08-11T16:37:54"/>
  </r>
  <r>
    <n v="131.87625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4444444444445"/>
    <x v="2"/>
    <s v="wearables"/>
    <x v="646"/>
    <d v="2014-08-11T12:27:47"/>
  </r>
  <r>
    <n v="107.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117647058823"/>
    <x v="2"/>
    <s v="wearables"/>
    <x v="647"/>
    <d v="2016-03-17T09:25:49"/>
  </r>
  <r>
    <n v="126.82285714285715"/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x v="2"/>
    <s v="wearables"/>
    <x v="648"/>
    <d v="2014-10-14T08:38:28"/>
  </r>
  <r>
    <n v="139.96"/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0731707317074"/>
    <x v="2"/>
    <s v="wearables"/>
    <x v="649"/>
    <d v="2014-09-16T13:53:33"/>
  </r>
  <r>
    <n v="112.4"/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25"/>
    <x v="2"/>
    <s v="wearables"/>
    <x v="650"/>
    <d v="2014-12-18T17:53:04"/>
  </r>
  <r>
    <n v="100.52799999999999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238095238094"/>
    <x v="2"/>
    <s v="wearables"/>
    <x v="651"/>
    <d v="2014-12-12T16:25:11"/>
  </r>
  <r>
    <n v="100.46666666666665"/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285714285714"/>
    <x v="2"/>
    <s v="wearables"/>
    <x v="652"/>
    <d v="2016-12-01T09:34:10"/>
  </r>
  <r>
    <n v="141.446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0623306233065"/>
    <x v="2"/>
    <s v="wearables"/>
    <x v="653"/>
    <d v="2015-08-20T06:50:40"/>
  </r>
  <r>
    <n v="267.29166666666669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3376110562684"/>
    <x v="2"/>
    <s v="wearables"/>
    <x v="654"/>
    <d v="2015-07-08T14:58:33"/>
  </r>
  <r>
    <n v="146.88749999999999"/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86861313868614"/>
    <x v="2"/>
    <s v="wearables"/>
    <x v="655"/>
    <d v="2015-03-12T13:58:32"/>
  </r>
  <r>
    <n v="213.56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3563218390805"/>
    <x v="2"/>
    <s v="wearables"/>
    <x v="656"/>
    <d v="2016-04-17T10:18:39"/>
  </r>
  <r>
    <n v="125.70000000000002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454545454547"/>
    <x v="2"/>
    <s v="wearables"/>
    <x v="657"/>
    <d v="2015-12-23T12:17:52"/>
  </r>
  <r>
    <n v="104.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3695652173913"/>
    <x v="2"/>
    <s v="wearables"/>
    <x v="658"/>
    <d v="2015-07-26T10:00:00"/>
  </r>
  <r>
    <n v="100.56666666666668"/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666666666666"/>
    <x v="2"/>
    <s v="wearables"/>
    <x v="659"/>
    <d v="2015-08-23T06:14:55"/>
  </r>
  <r>
    <n v="3.058000000000005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4444444444443"/>
    <x v="2"/>
    <s v="wearables"/>
    <x v="660"/>
    <d v="2014-11-09T10:47:59"/>
  </r>
  <r>
    <n v="0.94999999999999529"/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55555555555555"/>
    <x v="2"/>
    <s v="wearables"/>
    <x v="661"/>
    <d v="2016-10-23T07:29:19"/>
  </r>
  <r>
    <n v="0.40000000000000036"/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x v="2"/>
    <s v="wearables"/>
    <x v="662"/>
    <d v="2015-01-16T02:30:47"/>
  </r>
  <r>
    <n v="0.34999999999999476"/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x v="2"/>
    <s v="wearables"/>
    <x v="663"/>
    <d v="2015-07-18T12:14:16"/>
  </r>
  <r>
    <n v="7.5333333333333368"/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2413793103448"/>
    <x v="2"/>
    <s v="wearables"/>
    <x v="664"/>
    <d v="2015-04-13T07:59:35"/>
  </r>
  <r>
    <n v="18.64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333333333334"/>
    <x v="2"/>
    <s v="wearables"/>
    <x v="665"/>
    <d v="2017-01-13T09:04:21"/>
  </r>
  <r>
    <n v="4.0000000000040004E-3"/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x v="2"/>
    <s v="wearables"/>
    <x v="666"/>
    <d v="2014-08-17T11:58:18"/>
  </r>
  <r>
    <n v="10.019999999999996"/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2857142857142"/>
    <x v="2"/>
    <s v="wearables"/>
    <x v="667"/>
    <d v="2016-10-29T00:57:43"/>
  </r>
  <r>
    <n v="4.5599999999999969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x v="2"/>
    <s v="wearables"/>
    <x v="668"/>
    <d v="2015-05-11T11:57:02"/>
  </r>
  <r>
    <n v="21.5075"/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x v="2"/>
    <s v="wearables"/>
    <x v="669"/>
    <d v="2016-07-06T07:00:58"/>
  </r>
  <r>
    <n v="29.276666666666664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4.99677419354839"/>
    <x v="2"/>
    <s v="wearables"/>
    <x v="670"/>
    <d v="2016-06-19T00:10:00"/>
  </r>
  <r>
    <n v="39.426666666666662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33333333333"/>
    <x v="2"/>
    <s v="wearables"/>
    <x v="671"/>
    <d v="2015-01-13T20:00:00"/>
  </r>
  <r>
    <n v="21.628000000000004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29767441860465"/>
    <x v="2"/>
    <s v="wearables"/>
    <x v="672"/>
    <d v="2014-12-31T20:59:00"/>
  </r>
  <r>
    <n v="0.20499999999999963"/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3333333333329"/>
    <x v="2"/>
    <s v="wearables"/>
    <x v="673"/>
    <d v="2014-09-01T12:10:17"/>
  </r>
  <r>
    <n v="2.9999999999996696E-2"/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x v="2"/>
    <s v="wearables"/>
    <x v="674"/>
    <d v="2014-08-11T18:47:07"/>
  </r>
  <r>
    <n v="14.849999999999996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69230769230766"/>
    <x v="2"/>
    <s v="wearables"/>
    <x v="675"/>
    <d v="2014-12-31T22:59:00"/>
  </r>
  <r>
    <n v="1.4710000000000001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1666666666664"/>
    <x v="2"/>
    <s v="wearables"/>
    <x v="676"/>
    <d v="2015-02-07T10:26:21"/>
  </r>
  <r>
    <n v="25.583999999999996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x v="2"/>
    <s v="wearables"/>
    <x v="677"/>
    <d v="2016-06-28T01:41:35"/>
  </r>
  <r>
    <n v="3.8206896551724157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7647058823529"/>
    <x v="2"/>
    <s v="wearables"/>
    <x v="678"/>
    <d v="2016-05-21T01:02:18"/>
  </r>
  <r>
    <n v="15.485964912280703"/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0425531914893"/>
    <x v="2"/>
    <s v="wearables"/>
    <x v="679"/>
    <d v="2016-09-03T08:41:49"/>
  </r>
  <r>
    <n v="25.912000000000003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116279069767"/>
    <x v="2"/>
    <s v="wearables"/>
    <x v="680"/>
    <d v="2014-09-17T04:02:11"/>
  </r>
  <r>
    <n v="3.9999999999995595E-2"/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x v="2"/>
    <s v="wearables"/>
    <x v="681"/>
    <d v="2016-10-26T11:20:04"/>
  </r>
  <r>
    <n v="0.10599999999999499"/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x v="2"/>
    <s v="wearables"/>
    <x v="682"/>
    <d v="2017-03-14T09:22:02"/>
  </r>
  <r>
    <n v="0.85142857142856965"/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3333333333329"/>
    <x v="2"/>
    <s v="wearables"/>
    <x v="683"/>
    <d v="2016-10-31T13:36:04"/>
  </r>
  <r>
    <n v="7.4837500000000006"/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259259259259"/>
    <x v="2"/>
    <s v="wearables"/>
    <x v="684"/>
    <d v="2014-07-24T19:00:00"/>
  </r>
  <r>
    <n v="27.65"/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x v="2"/>
    <s v="wearables"/>
    <x v="685"/>
    <d v="2015-01-12T12:47:52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x v="2"/>
    <s v="wearables"/>
    <x v="686"/>
    <d v="2015-08-03T08:09:30"/>
  </r>
  <r>
    <n v="3.5499999999999976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666666666663"/>
    <x v="2"/>
    <s v="wearables"/>
    <x v="687"/>
    <d v="2017-02-05T10:00:53"/>
  </r>
  <r>
    <n v="72.989999999999995"/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x v="2"/>
    <s v="wearables"/>
    <x v="688"/>
    <d v="2015-10-14T18:30:53"/>
  </r>
  <r>
    <n v="57.648750000000007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4732142857144"/>
    <x v="2"/>
    <s v="wearables"/>
    <x v="689"/>
    <d v="2016-12-07T20:59:00"/>
  </r>
  <r>
    <n v="12.339999999999996"/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88235294117652"/>
    <x v="2"/>
    <s v="wearables"/>
    <x v="690"/>
    <d v="2016-09-08T22:00:00"/>
  </r>
  <r>
    <n v="0.51999999999999824"/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x v="2"/>
    <s v="wearables"/>
    <x v="691"/>
    <d v="2015-06-30T16:40:46"/>
  </r>
  <r>
    <n v="6.5300000000000029"/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4975124378109452"/>
    <x v="2"/>
    <s v="wearables"/>
    <x v="692"/>
    <d v="2016-12-22T01:01:03"/>
  </r>
  <r>
    <n v="35.338000000000001"/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8513513513513"/>
    <x v="2"/>
    <s v="wearables"/>
    <x v="693"/>
    <d v="2015-04-30T11:23:47"/>
  </r>
  <r>
    <n v="0.39333333333333442"/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85714285714292"/>
    <x v="2"/>
    <s v="wearables"/>
    <x v="694"/>
    <d v="2017-02-01T07:55:59"/>
  </r>
  <r>
    <n v="1.0600000000000054"/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57142857142861"/>
    <x v="2"/>
    <s v="wearables"/>
    <x v="695"/>
    <d v="2014-10-31T04:30:20"/>
  </r>
  <r>
    <n v="5.7142857142755688E-4"/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x v="2"/>
    <s v="wearables"/>
    <x v="696"/>
    <d v="2014-07-25T14:15:02"/>
  </r>
  <r>
    <n v="46.379999999999995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2105263157894"/>
    <x v="2"/>
    <s v="wearables"/>
    <x v="697"/>
    <d v="2016-02-03T04:33:09"/>
  </r>
  <r>
    <n v="15.390000000000004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8965517241384"/>
    <x v="2"/>
    <s v="wearables"/>
    <x v="698"/>
    <d v="2014-09-17T18:00:00"/>
  </r>
  <r>
    <n v="82.422107692307705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184269662923"/>
    <x v="2"/>
    <s v="wearables"/>
    <x v="699"/>
    <d v="2013-11-22T08:00:00"/>
  </r>
  <r>
    <n v="2.6866666666666705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x v="2"/>
    <s v="wearables"/>
    <x v="700"/>
    <d v="2017-01-10T08:31:21"/>
  </r>
  <r>
    <n v="26.6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333333333331"/>
    <x v="2"/>
    <s v="wearables"/>
    <x v="701"/>
    <d v="2014-07-23T07:54:40"/>
  </r>
  <r>
    <n v="30.813400000000001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191891891892"/>
    <x v="2"/>
    <s v="wearables"/>
    <x v="702"/>
    <d v="2016-11-24T10:26:27"/>
  </r>
  <r>
    <n v="5.5799999999999965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142857142857"/>
    <x v="2"/>
    <s v="wearables"/>
    <x v="703"/>
    <d v="2017-01-31T15:32:00"/>
  </r>
  <r>
    <n v="0.87454545454545007"/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x v="2"/>
    <s v="wearables"/>
    <x v="704"/>
    <d v="2017-02-19T20:37:48"/>
  </r>
  <r>
    <n v="0.97699999999999454"/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x v="2"/>
    <s v="wearables"/>
    <x v="705"/>
    <d v="2017-01-21T03:47:5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x v="2"/>
    <s v="wearables"/>
    <x v="706"/>
    <d v="2016-12-14T10:39:00"/>
  </r>
  <r>
    <n v="78.927352941176466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69868421052631"/>
    <x v="2"/>
    <s v="wearables"/>
    <x v="707"/>
    <d v="2017-01-01T07:55:27"/>
  </r>
  <r>
    <n v="22.092500000000005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48509485094849"/>
    <x v="2"/>
    <s v="wearables"/>
    <x v="708"/>
    <d v="2014-09-13T05:56:40"/>
  </r>
  <r>
    <n v="0.40666666666666629"/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x v="2"/>
    <s v="wearables"/>
    <x v="709"/>
    <d v="2014-12-04T16:59:19"/>
  </r>
  <r>
    <n v="0"/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x v="2"/>
    <s v="wearables"/>
    <x v="710"/>
    <d v="2014-08-19T16:44:00"/>
  </r>
  <r>
    <n v="33.791000000000004"/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3372781065095"/>
    <x v="2"/>
    <s v="wearables"/>
    <x v="711"/>
    <d v="2016-12-14T04:01:08"/>
  </r>
  <r>
    <n v="0.21649484536082619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x v="2"/>
    <s v="wearables"/>
    <x v="712"/>
    <d v="2016-02-14T08:20:32"/>
  </r>
  <r>
    <n v="0.79599999999999671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x v="2"/>
    <s v="wearables"/>
    <x v="713"/>
    <d v="2016-06-05T04:42:12"/>
  </r>
  <r>
    <n v="14.993333333333336"/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21428571428569"/>
    <x v="2"/>
    <s v="wearables"/>
    <x v="714"/>
    <d v="2017-02-28T10:54:42"/>
  </r>
  <r>
    <n v="5.0509090909090943"/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x v="2"/>
    <s v="wearables"/>
    <x v="715"/>
    <d v="2015-11-04T19:10:40"/>
  </r>
  <r>
    <n v="10.214285714285708"/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875"/>
    <x v="2"/>
    <s v="wearables"/>
    <x v="716"/>
    <d v="2014-11-30T16:00:00"/>
  </r>
  <r>
    <n v="0.30499999999999972"/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x v="2"/>
    <s v="wearables"/>
    <x v="717"/>
    <d v="2014-09-05T12:30:02"/>
  </r>
  <r>
    <n v="0.74999999999999512"/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x v="2"/>
    <s v="wearables"/>
    <x v="718"/>
    <d v="2017-02-17T21:59:00"/>
  </r>
  <r>
    <n v="1.293333333333335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2T16:57:56"/>
  </r>
  <r>
    <n v="143.94736842105263"/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7317073170728"/>
    <x v="3"/>
    <s v="nonfiction"/>
    <x v="720"/>
    <d v="2012-01-29T07:34:51"/>
  </r>
  <r>
    <n v="122.10975609756099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2857142857139"/>
    <x v="3"/>
    <s v="nonfiction"/>
    <x v="721"/>
    <d v="2014-08-01T05:43:27"/>
  </r>
  <r>
    <n v="132.024"/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2549019607843"/>
    <x v="3"/>
    <s v="nonfiction"/>
    <x v="722"/>
    <d v="2012-04-08T10:19:38"/>
  </r>
  <r>
    <n v="109.38"/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x v="3"/>
    <s v="nonfiction"/>
    <x v="723"/>
    <d v="2015-07-29T19:59:00"/>
  </r>
  <r>
    <n v="105.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2944055944056"/>
    <x v="3"/>
    <s v="nonfiction"/>
    <x v="724"/>
    <d v="2011-06-30T07:19:23"/>
  </r>
  <r>
    <n v="100.35000000000001"/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5714285714286"/>
    <x v="3"/>
    <s v="nonfiction"/>
    <x v="725"/>
    <d v="2015-12-13T07:01:52"/>
  </r>
  <r>
    <n v="101.4"/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28571428571431"/>
    <x v="3"/>
    <s v="nonfiction"/>
    <x v="726"/>
    <d v="2013-04-11T17:01:27"/>
  </r>
  <r>
    <n v="155.51428571428571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0201342281877"/>
    <x v="3"/>
    <s v="nonfiction"/>
    <x v="727"/>
    <d v="2013-01-14T13:20:00"/>
  </r>
  <r>
    <n v="105.566"/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03461538461535"/>
    <x v="3"/>
    <s v="nonfiction"/>
    <x v="728"/>
    <d v="2011-08-21T12:05:57"/>
  </r>
  <r>
    <n v="130.65"/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x v="3"/>
    <s v="nonfiction"/>
    <x v="729"/>
    <d v="2012-09-18T20:27:41"/>
  </r>
  <r>
    <n v="132.19"/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66037735849054"/>
    <x v="3"/>
    <s v="nonfiction"/>
    <x v="730"/>
    <d v="2011-12-07T09:53:11"/>
  </r>
  <r>
    <n v="126"/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2394366197184"/>
    <x v="3"/>
    <s v="nonfiction"/>
    <x v="731"/>
    <d v="2012-01-21T22:00:00"/>
  </r>
  <r>
    <n v="160"/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30769230769234"/>
    <x v="3"/>
    <s v="nonfiction"/>
    <x v="732"/>
    <d v="2013-09-29T02:11:01"/>
  </r>
  <r>
    <n v="120.48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2485207100591"/>
    <x v="3"/>
    <s v="nonfiction"/>
    <x v="733"/>
    <d v="2013-12-20T02:04:52"/>
  </r>
  <r>
    <n v="125.52941176470588"/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298245614036"/>
    <x v="3"/>
    <s v="nonfiction"/>
    <x v="734"/>
    <d v="2015-05-08T21:00:00"/>
  </r>
  <r>
    <n v="114.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0786026200875"/>
    <x v="3"/>
    <s v="nonfiction"/>
    <x v="735"/>
    <d v="2014-12-03T16:39:00"/>
  </r>
  <r>
    <n v="315.13888888888891"/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4629629629629"/>
    <x v="3"/>
    <s v="nonfiction"/>
    <x v="736"/>
    <d v="2013-11-20T20:59:00"/>
  </r>
  <r>
    <n v="122.39999999999999"/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66666666666664"/>
    <x v="3"/>
    <s v="nonfiction"/>
    <x v="737"/>
    <d v="2014-02-14T12:00:00"/>
  </r>
  <r>
    <n v="106.73333333333332"/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8780487804876"/>
    <x v="3"/>
    <s v="nonfiction"/>
    <x v="738"/>
    <d v="2014-11-30T20:59:00"/>
  </r>
  <r>
    <n v="158.33333333333334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5323741007192"/>
    <x v="3"/>
    <s v="nonfiction"/>
    <x v="739"/>
    <d v="2014-08-11T04:03:49"/>
  </r>
  <r>
    <n v="107.4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7894736842104"/>
    <x v="3"/>
    <s v="nonfiction"/>
    <x v="740"/>
    <d v="2015-06-20T19:31:22"/>
  </r>
  <r>
    <n v="102.25999999999999"/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2340425531913"/>
    <x v="3"/>
    <s v="nonfiction"/>
    <x v="741"/>
    <d v="2013-06-11T07:33:26"/>
  </r>
  <r>
    <n v="110.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1304347826093"/>
    <x v="3"/>
    <s v="nonfiction"/>
    <x v="742"/>
    <d v="2014-03-21T13:01:52"/>
  </r>
  <r>
    <n v="1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66666666666666"/>
    <x v="3"/>
    <s v="nonfiction"/>
    <x v="743"/>
    <d v="2012-04-16T13:00:00"/>
  </r>
  <r>
    <n v="102.32000000000001"/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16129032258064"/>
    <x v="3"/>
    <s v="nonfiction"/>
    <x v="744"/>
    <d v="2012-12-13T14:58:23"/>
  </r>
  <r>
    <n v="179.09909909909908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29729729729726"/>
    <x v="3"/>
    <s v="nonfiction"/>
    <x v="745"/>
    <d v="2013-05-03T05:44:05"/>
  </r>
  <r>
    <n v="111.08135252761969"/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06185567010309"/>
    <x v="3"/>
    <s v="nonfiction"/>
    <x v="746"/>
    <d v="2012-09-22T19:59:00"/>
  </r>
  <r>
    <n v="100.04285714285714"/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2727272727273"/>
    <x v="3"/>
    <s v="nonfiction"/>
    <x v="747"/>
    <d v="2015-01-15T02:54:00"/>
  </r>
  <r>
    <n v="100.25"/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6818181818182"/>
    <x v="3"/>
    <s v="nonfiction"/>
    <x v="748"/>
    <d v="2014-08-10T12:19:26"/>
  </r>
  <r>
    <n v="105.56"/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3636363636368"/>
    <x v="3"/>
    <s v="nonfiction"/>
    <x v="749"/>
    <d v="2017-01-28T14:35:30"/>
  </r>
  <r>
    <n v="102.58775877587757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1186440677965"/>
    <x v="3"/>
    <s v="nonfiction"/>
    <x v="750"/>
    <d v="2013-02-24T13:04:32"/>
  </r>
  <r>
    <n v="118.5"/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38709677419352"/>
    <x v="3"/>
    <s v="nonfiction"/>
    <x v="751"/>
    <d v="2011-08-04T07:07:55"/>
  </r>
  <r>
    <n v="111.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047619047619"/>
    <x v="3"/>
    <s v="nonfiction"/>
    <x v="752"/>
    <d v="2016-10-16T03:00:00"/>
  </r>
  <r>
    <n v="1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0769230769232"/>
    <x v="3"/>
    <s v="nonfiction"/>
    <x v="753"/>
    <d v="2015-02-14T06:09:51"/>
  </r>
  <r>
    <n v="103.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46938775510203"/>
    <x v="3"/>
    <s v="nonfiction"/>
    <x v="754"/>
    <d v="2013-01-05T09:58:41"/>
  </r>
  <r>
    <n v="101.9076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66029411764708"/>
    <x v="3"/>
    <s v="nonfiction"/>
    <x v="755"/>
    <d v="2013-05-19T16:41:00"/>
  </r>
  <r>
    <n v="117.71428571428571"/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4545454545453"/>
    <x v="3"/>
    <s v="nonfiction"/>
    <x v="756"/>
    <d v="2011-04-18T09:24:19"/>
  </r>
  <r>
    <n v="2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55555555555557"/>
    <x v="3"/>
    <s v="nonfiction"/>
    <x v="757"/>
    <d v="2012-12-05T17:18:34"/>
  </r>
  <r>
    <n v="102"/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052631578948"/>
    <x v="3"/>
    <s v="nonfiction"/>
    <x v="758"/>
    <d v="2010-10-08T12:04:28"/>
  </r>
  <r>
    <n v="101.92000000000002"/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4747474747474"/>
    <x v="3"/>
    <s v="nonfiction"/>
    <x v="759"/>
    <d v="2014-07-08T23:55:3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x v="3"/>
    <s v="fiction"/>
    <x v="760"/>
    <d v="2016-11-26T11:20:13"/>
  </r>
  <r>
    <n v="4.7000000000000046"/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66666666666664"/>
    <x v="3"/>
    <s v="fiction"/>
    <x v="761"/>
    <d v="2014-02-02T10:02:06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x v="3"/>
    <s v="fiction"/>
    <x v="762"/>
    <d v="2016-12-03T22:00:00"/>
  </r>
  <r>
    <n v="0.11655011655011815"/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x v="3"/>
    <s v="fiction"/>
    <x v="763"/>
    <d v="2013-08-15T02:43:28"/>
  </r>
  <r>
    <n v="0"/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x v="3"/>
    <s v="fiction"/>
    <x v="764"/>
    <d v="2015-09-09T20:09:21"/>
  </r>
  <r>
    <n v="36.014285714285712"/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295454545454547"/>
    <x v="3"/>
    <s v="fiction"/>
    <x v="765"/>
    <d v="2014-10-19T05:01:24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x v="3"/>
    <s v="fiction"/>
    <x v="766"/>
    <d v="2015-02-16T10:48:03"/>
  </r>
  <r>
    <n v="3.5399999999999987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x v="3"/>
    <s v="fiction"/>
    <x v="767"/>
    <d v="2015-05-20T19:26:5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x v="3"/>
    <s v="fiction"/>
    <x v="768"/>
    <d v="2013-12-15T20:58:10"/>
  </r>
  <r>
    <n v="41.400000000000006"/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46153846153847"/>
    <x v="3"/>
    <s v="fiction"/>
    <x v="769"/>
    <d v="2013-12-26T15:54:54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x v="3"/>
    <s v="fiction"/>
    <x v="770"/>
    <d v="2013-02-24T15:59:29"/>
  </r>
  <r>
    <n v="2.6315789473685403E-2"/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x v="3"/>
    <s v="fiction"/>
    <x v="771"/>
    <d v="2016-01-30T11:46:42"/>
  </r>
  <r>
    <n v="3.3333333333333326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x v="3"/>
    <s v="fiction"/>
    <x v="772"/>
    <d v="2009-10-31T19:59:00"/>
  </r>
  <r>
    <n v="0.85129023676510096"/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x v="3"/>
    <s v="fiction"/>
    <x v="773"/>
    <d v="2015-05-10T15:01:00"/>
  </r>
  <r>
    <n v="70.199999999999989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x v="3"/>
    <s v="fiction"/>
    <x v="774"/>
    <d v="2014-02-23T10:43:38"/>
  </r>
  <r>
    <n v="1.7000000000000015"/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x v="3"/>
    <s v="fiction"/>
    <x v="775"/>
    <d v="2011-12-15T17:26:35"/>
  </r>
  <r>
    <n v="51.4"/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2807017543863"/>
    <x v="3"/>
    <s v="fiction"/>
    <x v="776"/>
    <d v="2015-10-10T21:00:00"/>
  </r>
  <r>
    <n v="0.70000000000000062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x v="3"/>
    <s v="fiction"/>
    <x v="777"/>
    <d v="2013-07-31T15:32:57"/>
  </r>
  <r>
    <n v="0.40000000000000036"/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x v="3"/>
    <s v="fiction"/>
    <x v="778"/>
    <d v="2014-04-30T08:51:20"/>
  </r>
  <r>
    <n v="2.6666666666666616"/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66666666666671"/>
    <x v="3"/>
    <s v="fiction"/>
    <x v="779"/>
    <d v="2010-10-14T20:00:00"/>
  </r>
  <r>
    <n v="104"/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18518518518519"/>
    <x v="4"/>
    <s v="rock"/>
    <x v="780"/>
    <d v="2011-05-03T08:10:25"/>
  </r>
  <r>
    <n v="133.15375"/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09200000000001"/>
    <x v="4"/>
    <s v="rock"/>
    <x v="781"/>
    <d v="2013-06-07T16:01:14"/>
  </r>
  <r>
    <n v="100"/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x v="4"/>
    <s v="rock"/>
    <x v="782"/>
    <d v="2012-08-25T10:11:42"/>
  </r>
  <r>
    <n v="148.13333333333333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85714285714288"/>
    <x v="4"/>
    <s v="rock"/>
    <x v="783"/>
    <d v="2012-04-27T14:00:00"/>
  </r>
  <r>
    <n v="102.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x v="4"/>
    <s v="rock"/>
    <x v="784"/>
    <d v="2014-03-16T18:35:19"/>
  </r>
  <r>
    <n v="180.62800000000001"/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2758620689655"/>
    <x v="4"/>
    <s v="rock"/>
    <x v="785"/>
    <d v="2013-02-28T06:15:15"/>
  </r>
  <r>
    <n v="142.79999999999998"/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272727272728"/>
    <x v="4"/>
    <s v="rock"/>
    <x v="786"/>
    <d v="2012-05-11T07:47:00"/>
  </r>
  <r>
    <n v="114.16666666666666"/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88235294117652"/>
    <x v="4"/>
    <s v="rock"/>
    <x v="787"/>
    <d v="2013-11-01T07:03:46"/>
  </r>
  <r>
    <n v="203.505"/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441176470588"/>
    <x v="4"/>
    <s v="rock"/>
    <x v="788"/>
    <d v="2012-07-06T19:59:00"/>
  </r>
  <r>
    <n v="109.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5714285714286"/>
    <x v="4"/>
    <s v="rock"/>
    <x v="789"/>
    <d v="2013-01-20T23:59:00"/>
  </r>
  <r>
    <n v="144.37459999999999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47820512820508"/>
    <x v="4"/>
    <s v="rock"/>
    <x v="790"/>
    <d v="2013-01-31T17:08:59"/>
  </r>
  <r>
    <n v="103.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59375"/>
    <x v="4"/>
    <s v="rock"/>
    <x v="791"/>
    <d v="2013-11-12T21:59:00"/>
  </r>
  <r>
    <n v="100.44440000000002"/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1833333333339"/>
    <x v="4"/>
    <s v="rock"/>
    <x v="792"/>
    <d v="2013-11-07T13:58:03"/>
  </r>
  <r>
    <n v="102.77927272727271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25937499999995"/>
    <x v="4"/>
    <s v="rock"/>
    <x v="793"/>
    <d v="2013-07-02T20:59:00"/>
  </r>
  <r>
    <n v="105.31250000000001"/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226415094338"/>
    <x v="4"/>
    <s v="rock"/>
    <x v="794"/>
    <d v="2011-09-05T09:06:00"/>
  </r>
  <r>
    <n v="111.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4347826086953"/>
    <x v="4"/>
    <s v="rock"/>
    <x v="795"/>
    <d v="2012-04-06T20:59:00"/>
  </r>
  <r>
    <n v="101.35000000000001"/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111111111111"/>
    <x v="4"/>
    <s v="rock"/>
    <x v="796"/>
    <d v="2013-09-15T13:10:00"/>
  </r>
  <r>
    <n v="107.53333333333333"/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36619718309856"/>
    <x v="4"/>
    <s v="rock"/>
    <x v="797"/>
    <d v="2012-04-28T20:00:00"/>
  </r>
  <r>
    <n v="114.88571428571429"/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18390804597703"/>
    <x v="4"/>
    <s v="rock"/>
    <x v="798"/>
    <d v="2014-09-30T06:09:47"/>
  </r>
  <r>
    <n v="100.02"/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0714285714286"/>
    <x v="4"/>
    <s v="rock"/>
    <x v="799"/>
    <d v="2012-04-27T08:00:46"/>
  </r>
  <r>
    <n v="152.13333333333333"/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x v="4"/>
    <s v="rock"/>
    <x v="800"/>
    <d v="2014-09-11T02:24:14"/>
  </r>
  <r>
    <n v="111.52149999999999"/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3921568627444"/>
    <x v="4"/>
    <s v="rock"/>
    <x v="801"/>
    <d v="2011-07-01T11:05:20"/>
  </r>
  <r>
    <n v="101.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6666666666663"/>
    <x v="4"/>
    <s v="rock"/>
    <x v="802"/>
    <d v="2012-09-16T20:05:00"/>
  </r>
  <r>
    <n v="123.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0526315789474"/>
    <x v="4"/>
    <s v="rock"/>
    <x v="803"/>
    <d v="2011-05-28T17:00:00"/>
  </r>
  <r>
    <n v="100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5555555555554"/>
    <x v="4"/>
    <s v="rock"/>
    <x v="804"/>
    <d v="2011-07-22T19:59:00"/>
  </r>
  <r>
    <n v="105"/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3333333333336"/>
    <x v="4"/>
    <s v="rock"/>
    <x v="805"/>
    <d v="2011-07-16T15:00:00"/>
  </r>
  <r>
    <n v="104.4375"/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7605633802818"/>
    <x v="4"/>
    <s v="rock"/>
    <x v="806"/>
    <d v="2011-09-07T08:35:39"/>
  </r>
  <r>
    <n v="105.125"/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1929824561397"/>
    <x v="4"/>
    <s v="rock"/>
    <x v="807"/>
    <d v="2017-02-28T18:00:00"/>
  </r>
  <r>
    <n v="100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116279069767"/>
    <x v="4"/>
    <s v="rock"/>
    <x v="808"/>
    <d v="2014-12-21T20:59:00"/>
  </r>
  <r>
    <n v="103.77499999999999"/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2692307692308"/>
    <x v="4"/>
    <s v="rock"/>
    <x v="809"/>
    <d v="2014-01-19T12:00:30"/>
  </r>
  <r>
    <n v="1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3333333333336"/>
    <x v="4"/>
    <s v="rock"/>
    <x v="810"/>
    <d v="2012-08-31T17:21:02"/>
  </r>
  <r>
    <n v="104"/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66666666666671"/>
    <x v="4"/>
    <s v="rock"/>
    <x v="811"/>
    <d v="2013-07-10T08:52:00"/>
  </r>
  <r>
    <n v="151.83333333333334"/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06060606060606"/>
    <x v="4"/>
    <s v="rock"/>
    <x v="812"/>
    <d v="2013-03-01T05:58:00"/>
  </r>
  <r>
    <n v="159.99600000000001"/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4.999375000000001"/>
    <x v="4"/>
    <s v="rock"/>
    <x v="813"/>
    <d v="2012-07-20T15:02:45"/>
  </r>
  <r>
    <n v="127.30000000000001"/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4285714285715"/>
    <x v="4"/>
    <s v="rock"/>
    <x v="814"/>
    <d v="2011-05-31T10:04:00"/>
  </r>
  <r>
    <n v="107"/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4883720930239"/>
    <x v="4"/>
    <s v="rock"/>
    <x v="815"/>
    <d v="2014-11-01T14:01:43"/>
  </r>
  <r>
    <n v="115.12214285714286"/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x v="4"/>
    <s v="rock"/>
    <x v="816"/>
    <d v="2013-04-08T22:30:00"/>
  </r>
  <r>
    <n v="137.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19999999999987"/>
    <x v="4"/>
    <s v="rock"/>
    <x v="817"/>
    <d v="2012-03-10T20:59:00"/>
  </r>
  <r>
    <n v="155.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4210526315791"/>
    <x v="4"/>
    <s v="rock"/>
    <x v="818"/>
    <d v="2012-08-07T09:01:00"/>
  </r>
  <r>
    <n v="108.74999999999999"/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1428571428573"/>
    <x v="4"/>
    <s v="rock"/>
    <x v="819"/>
    <d v="2013-12-20T20:44:00"/>
  </r>
  <r>
    <n v="134.05000000000001"/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263157894737"/>
    <x v="4"/>
    <s v="rock"/>
    <x v="820"/>
    <d v="2014-06-08T21:00:00"/>
  </r>
  <r>
    <n v="100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2820512820514"/>
    <x v="4"/>
    <s v="rock"/>
    <x v="821"/>
    <d v="2015-05-03T20:01:00"/>
  </r>
  <r>
    <n v="119.16666666666667"/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1594202898547"/>
    <x v="4"/>
    <s v="rock"/>
    <x v="822"/>
    <d v="2012-10-05T14:44:10"/>
  </r>
  <r>
    <n v="179.5"/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15151515151516"/>
    <x v="4"/>
    <s v="rock"/>
    <x v="823"/>
    <d v="2015-03-22T14:20:52"/>
  </r>
  <r>
    <n v="134.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16666666666663"/>
    <x v="4"/>
    <s v="rock"/>
    <x v="824"/>
    <d v="2010-04-17T22:59:00"/>
  </r>
  <r>
    <n v="100.43200000000002"/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080808080808"/>
    <x v="4"/>
    <s v="rock"/>
    <x v="825"/>
    <d v="2012-10-28T23:21:24"/>
  </r>
  <r>
    <n v="101.45454545454547"/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7755102040816"/>
    <x v="4"/>
    <s v="rock"/>
    <x v="826"/>
    <d v="2012-03-25T15:55:30"/>
  </r>
  <r>
    <n v="103.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1818181818183"/>
    <x v="4"/>
    <s v="rock"/>
    <x v="827"/>
    <d v="2012-02-14T11:49:00"/>
  </r>
  <r>
    <n v="1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0526315789474"/>
    <x v="4"/>
    <s v="rock"/>
    <x v="828"/>
    <d v="2012-06-25T08:24:00"/>
  </r>
  <r>
    <n v="104"/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x v="4"/>
    <s v="rock"/>
    <x v="829"/>
    <d v="2016-07-13T11:14:00"/>
  </r>
  <r>
    <n v="107.83333333333334"/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5625"/>
    <x v="4"/>
    <s v="rock"/>
    <x v="830"/>
    <d v="2013-03-22T03:37:05"/>
  </r>
  <r>
    <n v="233.33333333333331"/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x v="4"/>
    <s v="rock"/>
    <x v="831"/>
    <d v="2012-04-27T07:31:34"/>
  </r>
  <r>
    <n v="100.60706666666665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3896103896105"/>
    <x v="4"/>
    <s v="rock"/>
    <x v="832"/>
    <d v="2012-01-21T00:13:00"/>
  </r>
  <r>
    <n v="101.66666666666666"/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048780487805"/>
    <x v="4"/>
    <s v="rock"/>
    <x v="833"/>
    <d v="2014-04-19T13:04:35"/>
  </r>
  <r>
    <n v="131.0181818181818"/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x v="4"/>
    <s v="rock"/>
    <x v="834"/>
    <d v="2013-06-30T19:59:00"/>
  </r>
  <r>
    <n v="117.24999999999999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25"/>
    <x v="4"/>
    <s v="rock"/>
    <x v="835"/>
    <d v="2012-05-18T19:00:00"/>
  </r>
  <r>
    <n v="100.93039999999999"/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0695652173914"/>
    <x v="4"/>
    <s v="rock"/>
    <x v="836"/>
    <d v="2013-10-06T17:21:58"/>
  </r>
  <r>
    <n v="121.8"/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2903225806448"/>
    <x v="4"/>
    <s v="rock"/>
    <x v="837"/>
    <d v="2014-05-01T15:57:42"/>
  </r>
  <r>
    <n v="145.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2131147540981"/>
    <x v="4"/>
    <s v="rock"/>
    <x v="838"/>
    <d v="2012-01-17T13:33:05"/>
  </r>
  <r>
    <n v="116.61660000000001"/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37812499999997"/>
    <x v="4"/>
    <s v="rock"/>
    <x v="839"/>
    <d v="2012-09-22T10:19:16"/>
  </r>
  <r>
    <n v="120.4166"/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7715789473684"/>
    <x v="4"/>
    <s v="metal"/>
    <x v="840"/>
    <d v="2016-09-23T21:26:27"/>
  </r>
  <r>
    <n v="101.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3617021276597"/>
    <x v="4"/>
    <s v="metal"/>
    <x v="841"/>
    <d v="2014-11-10T13:07:43"/>
  </r>
  <r>
    <n v="104.32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1794871794876"/>
    <x v="4"/>
    <s v="metal"/>
    <x v="842"/>
    <d v="2013-10-13T19:59:00"/>
  </r>
  <r>
    <n v="267.13333333333333"/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02362204724407"/>
    <x v="4"/>
    <s v="metal"/>
    <x v="843"/>
    <d v="2016-12-08T00:00:00"/>
  </r>
  <r>
    <n v="194.13333333333333"/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28930817610062"/>
    <x v="4"/>
    <s v="metal"/>
    <x v="844"/>
    <d v="2014-10-31T20:59:00"/>
  </r>
  <r>
    <n v="120.3802"/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05706214689269"/>
    <x v="4"/>
    <s v="metal"/>
    <x v="845"/>
    <d v="2016-09-04T19:59:00"/>
  </r>
  <r>
    <n v="122.00090909090908"/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3404255319148"/>
    <x v="4"/>
    <s v="metal"/>
    <x v="846"/>
    <d v="2014-03-10T06:00:00"/>
  </r>
  <r>
    <n v="100"/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x v="4"/>
    <s v="metal"/>
    <x v="847"/>
    <d v="2015-07-10T11:09:36"/>
  </r>
  <r>
    <n v="100"/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x v="4"/>
    <s v="metal"/>
    <x v="848"/>
    <d v="2015-04-14T11:00:33"/>
  </r>
  <r>
    <n v="119.9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04347826086959"/>
    <x v="4"/>
    <s v="metal"/>
    <x v="849"/>
    <d v="2015-03-15T18:34:24"/>
  </r>
  <r>
    <n v="155.17499999999998"/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69172932330824"/>
    <x v="4"/>
    <s v="metal"/>
    <x v="850"/>
    <d v="2016-04-24T20:59:00"/>
  </r>
  <r>
    <n v="130.44999999999999"/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1428571428572"/>
    <x v="4"/>
    <s v="metal"/>
    <x v="851"/>
    <d v="2016-07-31T11:45:00"/>
  </r>
  <r>
    <n v="104.97142857142859"/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58064516129032"/>
    <x v="4"/>
    <s v="metal"/>
    <x v="852"/>
    <d v="2016-10-24T13:00:00"/>
  </r>
  <r>
    <n v="100"/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x v="4"/>
    <s v="metal"/>
    <x v="853"/>
    <d v="2015-02-16T11:58:29"/>
  </r>
  <r>
    <n v="118.2205035971223"/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23246492986"/>
    <x v="4"/>
    <s v="metal"/>
    <x v="854"/>
    <d v="2016-12-27T21:05:46"/>
  </r>
  <r>
    <n v="103.44827586206897"/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4893617021278"/>
    <x v="4"/>
    <s v="metal"/>
    <x v="855"/>
    <d v="2016-07-23T19:00:17"/>
  </r>
  <r>
    <n v="217.99999999999997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4285714285715"/>
    <x v="4"/>
    <s v="metal"/>
    <x v="856"/>
    <d v="2016-10-25T11:00:00"/>
  </r>
  <r>
    <n v="100"/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x v="4"/>
    <s v="metal"/>
    <x v="857"/>
    <d v="2015-11-25T06:57:11"/>
  </r>
  <r>
    <n v="144.00583333333333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37763157894737"/>
    <x v="4"/>
    <s v="metal"/>
    <x v="858"/>
    <d v="2015-04-15T14:59:00"/>
  </r>
  <r>
    <n v="104.67500000000001"/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4489795918366"/>
    <x v="4"/>
    <s v="metal"/>
    <x v="859"/>
    <d v="2015-06-03T16:00:00"/>
  </r>
  <r>
    <n v="18.142857142857139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16666666666664"/>
    <x v="4"/>
    <s v="jazz"/>
    <x v="860"/>
    <d v="2013-11-22T04:35:13"/>
  </r>
  <r>
    <n v="2.2444444444444489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x v="4"/>
    <s v="jazz"/>
    <x v="861"/>
    <d v="2016-09-16T15:10:04"/>
  </r>
  <r>
    <n v="0.33999999999999586"/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x v="4"/>
    <s v="jazz"/>
    <x v="862"/>
    <d v="2013-11-11T06:19:08"/>
  </r>
  <r>
    <n v="4.5000000000000036"/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x v="4"/>
    <s v="jazz"/>
    <x v="863"/>
    <d v="2012-02-11T18:49:26"/>
  </r>
  <r>
    <n v="41.538461538461533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77215189873415"/>
    <x v="4"/>
    <s v="jazz"/>
    <x v="864"/>
    <d v="2013-10-16T01:59:00"/>
  </r>
  <r>
    <n v="2.0454545454545503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x v="4"/>
    <s v="jazz"/>
    <x v="865"/>
    <d v="2013-01-16T10:33:17"/>
  </r>
  <r>
    <n v="18.285714285714285"/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181818181818"/>
    <x v="4"/>
    <s v="jazz"/>
    <x v="866"/>
    <d v="2015-02-28T07:10:00"/>
  </r>
  <r>
    <n v="24.019999999999996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181818181819"/>
    <x v="4"/>
    <s v="jazz"/>
    <x v="867"/>
    <d v="2009-11-30T20:59:00"/>
  </r>
  <r>
    <n v="0.11111111111110628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x v="4"/>
    <s v="jazz"/>
    <x v="868"/>
    <d v="2014-01-06T16:39:58"/>
  </r>
  <r>
    <n v="11.818181818181817"/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6666666666669"/>
    <x v="4"/>
    <s v="jazz"/>
    <x v="869"/>
    <d v="2013-04-08T11:17:37"/>
  </r>
  <r>
    <n v="0.30999999999999917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x v="4"/>
    <s v="jazz"/>
    <x v="870"/>
    <d v="2013-08-31T16:32:03"/>
  </r>
  <r>
    <n v="5.4166666666666696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3333333333332"/>
    <x v="4"/>
    <s v="jazz"/>
    <x v="871"/>
    <d v="2013-11-29T06:28:15"/>
  </r>
  <r>
    <n v="0.81250000000000488"/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x v="4"/>
    <s v="jazz"/>
    <x v="872"/>
    <d v="2011-03-10T11:48:47"/>
  </r>
  <r>
    <n v="1.28571428571429"/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x v="4"/>
    <s v="jazz"/>
    <x v="873"/>
    <d v="2012-11-10T21:00:40"/>
  </r>
  <r>
    <n v="24.333333333333329"/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1904761904759"/>
    <x v="4"/>
    <s v="jazz"/>
    <x v="874"/>
    <d v="2013-05-04T06:00:3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x v="4"/>
    <s v="jazz"/>
    <x v="875"/>
    <d v="2015-09-21T09:22:11"/>
  </r>
  <r>
    <n v="40.799492385786806"/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77777777777779"/>
    <x v="4"/>
    <s v="jazz"/>
    <x v="876"/>
    <d v="2013-02-04T03:55:27"/>
  </r>
  <r>
    <n v="67.55"/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86206896551722"/>
    <x v="4"/>
    <s v="jazz"/>
    <x v="877"/>
    <d v="2013-12-19T10:56:00"/>
  </r>
  <r>
    <n v="1.3000000000000012"/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x v="4"/>
    <s v="jazz"/>
    <x v="878"/>
    <d v="2010-12-22T21:35:24"/>
  </r>
  <r>
    <n v="30.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66666666666665"/>
    <x v="4"/>
    <s v="jazz"/>
    <x v="879"/>
    <d v="2012-05-29T11:55:05"/>
  </r>
  <r>
    <n v="2.9894179894179862"/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25"/>
    <x v="4"/>
    <s v="indie rock"/>
    <x v="880"/>
    <d v="2012-10-29T23:42:18"/>
  </r>
  <r>
    <n v="0.80000000000000071"/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x v="4"/>
    <s v="indie rock"/>
    <x v="881"/>
    <d v="2012-01-13T22:01:26"/>
  </r>
  <r>
    <n v="20.133333333333336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1428571428573"/>
    <x v="4"/>
    <s v="indie rock"/>
    <x v="882"/>
    <d v="2011-09-06T12:39:10"/>
  </r>
  <r>
    <n v="40.020000000000003"/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75"/>
    <x v="4"/>
    <s v="indie rock"/>
    <x v="883"/>
    <d v="2016-03-02T14:27:15"/>
  </r>
  <r>
    <n v="1.0000000000000009"/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x v="4"/>
    <s v="indie rock"/>
    <x v="884"/>
    <d v="2012-05-11T18:31:00"/>
  </r>
  <r>
    <n v="75"/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4285714285715"/>
    <x v="4"/>
    <s v="indie rock"/>
    <x v="885"/>
    <d v="2016-12-30T14:35:11"/>
  </r>
  <r>
    <n v="41"/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85714285714285"/>
    <x v="4"/>
    <s v="indie rock"/>
    <x v="886"/>
    <d v="2016-09-15T12:53:33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x v="4"/>
    <s v="indie rock"/>
    <x v="887"/>
    <d v="2012-05-27T15:00:55"/>
  </r>
  <r>
    <n v="7.1999999999999957"/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x v="4"/>
    <s v="indie rock"/>
    <x v="888"/>
    <d v="2011-08-31T22:00:00"/>
  </r>
  <r>
    <n v="9.4412799999999955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0:49:03"/>
  </r>
  <r>
    <n v="4.1666666666666625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x v="4"/>
    <s v="indie rock"/>
    <x v="890"/>
    <d v="2013-11-21T09:46:19"/>
  </r>
  <r>
    <n v="3.2499999999999973"/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88888888888889"/>
    <x v="4"/>
    <s v="indie rock"/>
    <x v="891"/>
    <d v="2014-08-20T16:45:30"/>
  </r>
  <r>
    <n v="40.75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35294117647"/>
    <x v="4"/>
    <s v="indie rock"/>
    <x v="892"/>
    <d v="2010-07-31T20:00:00"/>
  </r>
  <r>
    <n v="9.9999999999999982"/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x v="4"/>
    <s v="indie rock"/>
    <x v="893"/>
    <d v="2015-04-01T12:32:43"/>
  </r>
  <r>
    <n v="39.17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132075471697"/>
    <x v="4"/>
    <s v="indie rock"/>
    <x v="894"/>
    <d v="2016-06-05T15:33:30"/>
  </r>
  <r>
    <n v="2.4375000000000036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57142857142858"/>
    <x v="4"/>
    <s v="indie rock"/>
    <x v="895"/>
    <d v="2010-10-24T19:03:49"/>
  </r>
  <r>
    <n v="40"/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4444444444443"/>
    <x v="4"/>
    <s v="indie rock"/>
    <x v="896"/>
    <d v="2015-08-27T20:00:00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x v="4"/>
    <s v="indie rock"/>
    <x v="897"/>
    <d v="2012-11-28T09:31:48"/>
  </r>
  <r>
    <n v="2.8000000000000025"/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x v="4"/>
    <s v="indie rock"/>
    <x v="898"/>
    <d v="2012-01-15T10:11:50"/>
  </r>
  <r>
    <n v="37.333333333333329"/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x v="4"/>
    <s v="indie rock"/>
    <x v="899"/>
    <d v="2011-05-27T18:22:42"/>
  </r>
  <r>
    <n v="0.41999999999999815"/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x v="4"/>
    <s v="jazz"/>
    <x v="900"/>
    <d v="2016-03-30T11:23:22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x v="4"/>
    <s v="jazz"/>
    <x v="901"/>
    <d v="2010-06-08T11:11:00"/>
  </r>
  <r>
    <n v="0.30000000000000027"/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x v="4"/>
    <s v="jazz"/>
    <x v="902"/>
    <d v="2014-08-30T07:30:00"/>
  </r>
  <r>
    <n v="3.2000000000000028"/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x v="4"/>
    <s v="jazz"/>
    <x v="903"/>
    <d v="2012-09-22T18:25:00"/>
  </r>
  <r>
    <n v="0.30200000000000227"/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3333333333336"/>
    <x v="4"/>
    <s v="jazz"/>
    <x v="904"/>
    <d v="2016-01-02T17:55:37"/>
  </r>
  <r>
    <n v="3.0153846153846198"/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66666666666664"/>
    <x v="4"/>
    <s v="jazz"/>
    <x v="905"/>
    <d v="2011-01-23T21:45:26"/>
  </r>
  <r>
    <n v="0"/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x v="4"/>
    <s v="jazz"/>
    <x v="906"/>
    <d v="2014-03-12T19:33:10"/>
  </r>
  <r>
    <n v="0"/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x v="4"/>
    <s v="jazz"/>
    <x v="907"/>
    <d v="2011-09-10T20:37:03"/>
  </r>
  <r>
    <n v="0"/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x v="4"/>
    <s v="jazz"/>
    <x v="908"/>
    <d v="2010-07-26T20:59:00"/>
  </r>
  <r>
    <n v="3.2499999999999973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x v="4"/>
    <s v="jazz"/>
    <x v="909"/>
    <d v="2012-07-22T20:00:00"/>
  </r>
  <r>
    <n v="22.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x v="4"/>
    <s v="jazz"/>
    <x v="910"/>
    <d v="2017-03-03T05:05:19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x v="4"/>
    <s v="jazz"/>
    <x v="911"/>
    <d v="2014-01-23T16:07:25"/>
  </r>
  <r>
    <n v="0.85714285714285632"/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x v="4"/>
    <s v="jazz"/>
    <x v="912"/>
    <d v="2012-12-10T19:37:27"/>
  </r>
  <r>
    <n v="6.6066666666666718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3333333333329"/>
    <x v="4"/>
    <s v="jazz"/>
    <x v="913"/>
    <d v="2012-05-04T19:20:19"/>
  </r>
  <r>
    <n v="0"/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x v="4"/>
    <s v="jazz"/>
    <x v="914"/>
    <d v="2012-08-25T10:19:07"/>
  </r>
  <r>
    <n v="5.7692307692307709"/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66666666666664"/>
    <x v="4"/>
    <s v="jazz"/>
    <x v="915"/>
    <d v="2012-02-29T20:59:00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x v="4"/>
    <s v="jazz"/>
    <x v="916"/>
    <d v="2010-10-21T21:00:00"/>
  </r>
  <r>
    <n v="0.6000000000000005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x v="4"/>
    <s v="jazz"/>
    <x v="917"/>
    <d v="2014-07-13T18:30:00"/>
  </r>
  <r>
    <n v="5.0256410256410255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x v="4"/>
    <s v="jazz"/>
    <x v="918"/>
    <d v="2014-12-01T14:59:21"/>
  </r>
  <r>
    <n v="0.50000000000000044"/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x v="4"/>
    <s v="jazz"/>
    <x v="919"/>
    <d v="2012-12-19T07:24:05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x v="4"/>
    <s v="jazz"/>
    <x v="920"/>
    <d v="2013-11-14T09:07:02"/>
  </r>
  <r>
    <n v="30.900000000000006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x v="4"/>
    <s v="jazz"/>
    <x v="921"/>
    <d v="2011-12-11T21:06:16"/>
  </r>
  <r>
    <n v="21.037037037037031"/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333333333334"/>
    <x v="4"/>
    <s v="jazz"/>
    <x v="922"/>
    <d v="2014-10-01T04:43:13"/>
  </r>
  <r>
    <n v="2.20000000000000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x v="4"/>
    <s v="jazz"/>
    <x v="923"/>
    <d v="2014-11-21T16:02:03"/>
  </r>
  <r>
    <n v="10.899999999999999"/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x v="4"/>
    <s v="jazz"/>
    <x v="924"/>
    <d v="2013-02-13T14:37:49"/>
  </r>
  <r>
    <n v="2.6666666666666616"/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x v="4"/>
    <s v="jazz"/>
    <x v="925"/>
    <d v="2013-11-27T14:08:31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x v="4"/>
    <s v="jazz"/>
    <x v="926"/>
    <d v="2010-07-08T14:40:00"/>
  </r>
  <r>
    <n v="0"/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x v="4"/>
    <s v="jazz"/>
    <x v="927"/>
    <d v="2012-05-14T11:44:55"/>
  </r>
  <r>
    <n v="10.862068965517246"/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x v="4"/>
    <s v="jazz"/>
    <x v="928"/>
    <d v="2012-11-17T16:00:00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x v="4"/>
    <s v="jazz"/>
    <x v="929"/>
    <d v="2012-04-08T20:42:49"/>
  </r>
  <r>
    <n v="38.333333333333329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x v="4"/>
    <s v="jazz"/>
    <x v="930"/>
    <d v="2010-06-25T13:32:00"/>
  </r>
  <r>
    <n v="6.5500000000000007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4285714285715"/>
    <x v="4"/>
    <s v="jazz"/>
    <x v="931"/>
    <d v="2014-03-16T14:00:00"/>
  </r>
  <r>
    <n v="14.536842105263158"/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3333333333331"/>
    <x v="4"/>
    <s v="jazz"/>
    <x v="932"/>
    <d v="2013-03-22T14:15:45"/>
  </r>
  <r>
    <n v="6.0000000000000053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x v="4"/>
    <s v="jazz"/>
    <x v="933"/>
    <d v="2014-05-11T20:03:29"/>
  </r>
  <r>
    <n v="30.400000000000006"/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66666666666664"/>
    <x v="4"/>
    <s v="jazz"/>
    <x v="934"/>
    <d v="2014-05-03T22:00:00"/>
  </r>
  <r>
    <n v="1.4285714285714235"/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x v="4"/>
    <s v="jazz"/>
    <x v="935"/>
    <d v="2016-01-29T00:00:29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x v="4"/>
    <s v="jazz"/>
    <x v="936"/>
    <d v="2012-01-18T12:00:00"/>
  </r>
  <r>
    <n v="1.1428571428571455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x v="4"/>
    <s v="jazz"/>
    <x v="937"/>
    <d v="2013-11-03T12:09:17"/>
  </r>
  <r>
    <n v="0.35714285714285587"/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x v="4"/>
    <s v="jazz"/>
    <x v="938"/>
    <d v="2012-09-02T03:30:48"/>
  </r>
  <r>
    <n v="1.4545454545454528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x v="4"/>
    <s v="jazz"/>
    <x v="939"/>
    <d v="2013-06-30T11:58:00"/>
  </r>
  <r>
    <n v="17.155555555555559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8571428571429"/>
    <x v="2"/>
    <s v="wearables"/>
    <x v="940"/>
    <d v="2015-08-10T16:12:06"/>
  </r>
  <r>
    <n v="2.3220000000000018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1612903225808"/>
    <x v="2"/>
    <s v="wearables"/>
    <x v="941"/>
    <d v="2017-02-09T18:19:05"/>
  </r>
  <r>
    <n v="8.9066666666666627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x v="2"/>
    <s v="wearables"/>
    <x v="942"/>
    <d v="2016-02-18T12:14:20"/>
  </r>
  <r>
    <n v="9.6333333333333382"/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3333333333332"/>
    <x v="2"/>
    <s v="wearables"/>
    <x v="943"/>
    <d v="2016-11-29T09:01:45"/>
  </r>
  <r>
    <n v="13.326000000000004"/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0625"/>
    <x v="2"/>
    <s v="wearables"/>
    <x v="944"/>
    <d v="2016-04-18T06:00:00"/>
  </r>
  <r>
    <n v="2.4839999999999973"/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x v="2"/>
    <s v="wearables"/>
    <x v="945"/>
    <d v="2017-02-18T15:59:00"/>
  </r>
  <r>
    <n v="1.9066666666666676"/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x v="2"/>
    <s v="wearables"/>
    <x v="946"/>
    <d v="2016-09-09T10:00:4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x v="2"/>
    <s v="wearables"/>
    <x v="947"/>
    <d v="2016-06-30T10:45:06"/>
  </r>
  <r>
    <n v="12"/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x v="2"/>
    <s v="wearables"/>
    <x v="948"/>
    <d v="2016-03-12T11:52:44"/>
  </r>
  <r>
    <n v="1.3650000000000051"/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x v="2"/>
    <s v="wearables"/>
    <x v="949"/>
    <d v="2016-02-20T17:02:56"/>
  </r>
  <r>
    <n v="28.04"/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16666666666664"/>
    <x v="2"/>
    <s v="wearables"/>
    <x v="950"/>
    <d v="2016-01-17T10:01:01"/>
  </r>
  <r>
    <n v="38.39"/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636363636363"/>
    <x v="2"/>
    <s v="wearables"/>
    <x v="951"/>
    <d v="2016-06-04T07:41:12"/>
  </r>
  <r>
    <n v="39.94285714285715"/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57142857142861"/>
    <x v="2"/>
    <s v="wearables"/>
    <x v="952"/>
    <d v="2016-11-18T07:43:32"/>
  </r>
  <r>
    <n v="0.83999999999999631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x v="2"/>
    <s v="wearables"/>
    <x v="953"/>
    <d v="2015-01-24T19:56:39"/>
  </r>
  <r>
    <n v="43.406666666666673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1780821917803"/>
    <x v="2"/>
    <s v="wearables"/>
    <x v="954"/>
    <d v="2015-08-20T12:00:39"/>
  </r>
  <r>
    <n v="5.6613333333333298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36559139785"/>
    <x v="2"/>
    <s v="wearables"/>
    <x v="955"/>
    <d v="2016-09-12T23:05:00"/>
  </r>
  <r>
    <n v="1.7220000000000013"/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47058823529413"/>
    <x v="2"/>
    <s v="wearables"/>
    <x v="956"/>
    <d v="2015-04-26T12:55:59"/>
  </r>
  <r>
    <n v="1.9416666666666638"/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85714285714285"/>
    <x v="2"/>
    <s v="wearables"/>
    <x v="957"/>
    <d v="2016-11-17T06:15:33"/>
  </r>
  <r>
    <n v="11.328275684711331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3529411764703"/>
    <x v="2"/>
    <s v="wearables"/>
    <x v="958"/>
    <d v="2015-04-09T20:59:00"/>
  </r>
  <r>
    <n v="38.859999999999992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2573099415205"/>
    <x v="2"/>
    <s v="wearables"/>
    <x v="959"/>
    <d v="2015-01-18T20:11:05"/>
  </r>
  <r>
    <n v="46.100628930817614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276595744681"/>
    <x v="2"/>
    <s v="wearables"/>
    <x v="960"/>
    <d v="2017-03-14T06:02:35"/>
  </r>
  <r>
    <n v="42.188421052631575"/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454545454547"/>
    <x v="2"/>
    <s v="wearables"/>
    <x v="961"/>
    <d v="2017-02-20T11:00:00"/>
  </r>
  <r>
    <n v="28.480000000000004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43243243243242"/>
    <x v="2"/>
    <s v="wearables"/>
    <x v="962"/>
    <d v="2016-02-11T09:05:53"/>
  </r>
  <r>
    <n v="1.0771428571428543"/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88888888888886"/>
    <x v="2"/>
    <s v="wearables"/>
    <x v="963"/>
    <d v="2016-10-17T07:15:19"/>
  </r>
  <r>
    <n v="0.79909090909090486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0344827586206"/>
    <x v="2"/>
    <s v="wearables"/>
    <x v="964"/>
    <d v="2015-09-01T07:05:19"/>
  </r>
  <r>
    <n v="1.192000000000004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66666666666664"/>
    <x v="2"/>
    <s v="wearables"/>
    <x v="965"/>
    <d v="2016-10-25T19:59:00"/>
  </r>
  <r>
    <n v="14.800000000000002"/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x v="2"/>
    <s v="wearables"/>
    <x v="966"/>
    <d v="2016-10-06T07:15:32"/>
  </r>
  <r>
    <n v="17.810000000000002"/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7530864197531"/>
    <x v="2"/>
    <s v="wearables"/>
    <x v="967"/>
    <d v="2016-04-21T21:06:14"/>
  </r>
  <r>
    <n v="1.3249999999999984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x v="2"/>
    <s v="wearables"/>
    <x v="968"/>
    <d v="2014-08-15T12:20:34"/>
  </r>
  <r>
    <n v="46.666666666666664"/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272727272727"/>
    <x v="2"/>
    <s v="wearables"/>
    <x v="969"/>
    <d v="2017-02-08T23:16:47"/>
  </r>
  <r>
    <n v="45.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x v="2"/>
    <s v="wearables"/>
    <x v="970"/>
    <d v="2017-01-22T20:59:00"/>
  </r>
  <r>
    <n v="0.22600000000000398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x v="2"/>
    <s v="wearables"/>
    <x v="971"/>
    <d v="2015-06-01T09:01:00"/>
  </r>
  <r>
    <n v="34.624999999999993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888888888889"/>
    <x v="2"/>
    <s v="wearables"/>
    <x v="972"/>
    <d v="2014-09-03T22:59:00"/>
  </r>
  <r>
    <n v="2.0549999999999957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75"/>
    <x v="2"/>
    <s v="wearables"/>
    <x v="973"/>
    <d v="2015-11-08T17:21:33"/>
  </r>
  <r>
    <n v="0.56000000000000494"/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3333333333329"/>
    <x v="2"/>
    <s v="wearables"/>
    <x v="974"/>
    <d v="2016-03-25T08:59:16"/>
  </r>
  <r>
    <n v="2.6070000000000038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25"/>
    <x v="2"/>
    <s v="wearables"/>
    <x v="975"/>
    <d v="2016-06-28T08:43:05"/>
  </r>
  <r>
    <n v="1.9260000000000055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x v="2"/>
    <s v="wearables"/>
    <x v="976"/>
    <d v="2015-08-13T17:24:57"/>
  </r>
  <r>
    <n v="33.666666666666664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x v="2"/>
    <s v="wearables"/>
    <x v="977"/>
    <d v="2016-02-21T14:36:37"/>
  </r>
  <r>
    <n v="56.263267182990241"/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3739837398377"/>
    <x v="2"/>
    <s v="wearables"/>
    <x v="978"/>
    <d v="2016-02-24T23:25:01"/>
  </r>
  <r>
    <n v="82.817599999999999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3916666666667"/>
    <x v="2"/>
    <s v="wearables"/>
    <x v="979"/>
    <d v="2016-06-20T10:59:00"/>
  </r>
  <r>
    <n v="14.859999999999996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35483870967744"/>
    <x v="2"/>
    <s v="wearables"/>
    <x v="980"/>
    <d v="2014-11-30T14:42:02"/>
  </r>
  <r>
    <n v="1.2375123751240391E-2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x v="2"/>
    <s v="wearables"/>
    <x v="981"/>
    <d v="2014-08-09T14:43:42"/>
  </r>
  <r>
    <n v="1.7142857142860013E-2"/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x v="2"/>
    <s v="wearables"/>
    <x v="982"/>
    <d v="2016-10-02T10:04:46"/>
  </r>
  <r>
    <n v="29.506136117214709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329608938548"/>
    <x v="2"/>
    <s v="wearables"/>
    <x v="983"/>
    <d v="2016-08-23T12:54:00"/>
  </r>
  <r>
    <n v="1.0600000000000054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3333333333336"/>
    <x v="2"/>
    <s v="wearables"/>
    <x v="984"/>
    <d v="2015-03-27T17:46:48"/>
  </r>
  <r>
    <n v="6.2933333333333286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86956521739125"/>
    <x v="2"/>
    <s v="wearables"/>
    <x v="985"/>
    <d v="2015-12-31T15:00:00"/>
  </r>
  <r>
    <n v="12.74999999999999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695652173913"/>
    <x v="2"/>
    <s v="wearables"/>
    <x v="986"/>
    <d v="2016-01-09T16:00:00"/>
  </r>
  <r>
    <n v="13.219999999999999"/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1951219512195"/>
    <x v="2"/>
    <s v="wearables"/>
    <x v="987"/>
    <d v="2014-06-22T23:04:10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x v="2"/>
    <s v="wearables"/>
    <x v="988"/>
    <d v="2016-10-01T00:33:45"/>
  </r>
  <r>
    <n v="16.769999999999996"/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0625"/>
    <x v="2"/>
    <s v="wearables"/>
    <x v="989"/>
    <d v="2016-09-28T14:24:55"/>
  </r>
  <r>
    <n v="0.10400000000000409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x v="2"/>
    <s v="wearables"/>
    <x v="990"/>
    <d v="2014-09-03T10:49:24"/>
  </r>
  <r>
    <n v="4.2399999999999993"/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85714285714285"/>
    <x v="2"/>
    <s v="wearables"/>
    <x v="991"/>
    <d v="2016-07-12T10:51:00"/>
  </r>
  <r>
    <n v="0.4669999999999952"/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x v="2"/>
    <s v="wearables"/>
    <x v="992"/>
    <d v="2016-05-07T13:11:59"/>
  </r>
  <r>
    <n v="25.087142857142851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59693877551021"/>
    <x v="2"/>
    <s v="wearables"/>
    <x v="993"/>
    <d v="2016-11-11T21:00:00"/>
  </r>
  <r>
    <n v="2.3344999999999949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454545454544"/>
    <x v="2"/>
    <s v="wearables"/>
    <x v="994"/>
    <d v="2014-11-30T14:59:00"/>
  </r>
  <r>
    <n v="7.26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66666666666671"/>
    <x v="2"/>
    <s v="wearables"/>
    <x v="995"/>
    <d v="2014-11-29T08:00:00"/>
  </r>
  <r>
    <n v="1.6249999999999987"/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x v="2"/>
    <s v="wearables"/>
    <x v="996"/>
    <d v="2014-07-27T07:27:00"/>
  </r>
  <r>
    <n v="1.3000000000000012"/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25"/>
    <x v="2"/>
    <s v="wearables"/>
    <x v="997"/>
    <d v="2014-11-27T19:28:17"/>
  </r>
  <r>
    <n v="58.558333333333337"/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2794759825327"/>
    <x v="2"/>
    <s v="wearables"/>
    <x v="998"/>
    <d v="2015-11-18T21:03:21"/>
  </r>
  <r>
    <n v="7.788666666666666"/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7499999999999"/>
    <x v="2"/>
    <s v="wearables"/>
    <x v="999"/>
    <d v="2014-11-13T00:02:00"/>
  </r>
  <r>
    <n v="2.215714764725607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x v="2"/>
    <s v="wearables"/>
    <x v="1000"/>
    <d v="2017-03-14T16:26:00"/>
  </r>
  <r>
    <n v="1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x v="2"/>
    <s v="wearables"/>
    <x v="1001"/>
    <d v="2017-01-30T09:16:53"/>
  </r>
  <r>
    <n v="29.6029602960296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4545454545453"/>
    <x v="2"/>
    <s v="wearables"/>
    <x v="1002"/>
    <d v="2015-12-16T21:59:00"/>
  </r>
  <r>
    <n v="16.054999999999996"/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6666666666666"/>
    <x v="2"/>
    <s v="wearables"/>
    <x v="1003"/>
    <d v="2017-03-16T08:01:01"/>
  </r>
  <r>
    <n v="82.207999999999998"/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3684210526314"/>
    <x v="2"/>
    <s v="wearables"/>
    <x v="1004"/>
    <d v="2016-02-18T09:00:27"/>
  </r>
  <r>
    <n v="75.051000000000002"/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055900621118"/>
    <x v="2"/>
    <s v="wearables"/>
    <x v="1005"/>
    <d v="2015-10-30T06:59:43"/>
  </r>
  <r>
    <n v="5.85"/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x v="2"/>
    <s v="wearables"/>
    <x v="1006"/>
    <d v="2014-12-11T23:11:00"/>
  </r>
  <r>
    <n v="44.320000000000007"/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4736842105263"/>
    <x v="2"/>
    <s v="wearables"/>
    <x v="1007"/>
    <d v="2016-12-14T07:00:23"/>
  </r>
  <r>
    <n v="0.2673796791443861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x v="2"/>
    <s v="wearables"/>
    <x v="1008"/>
    <d v="2016-12-28T11:25:15"/>
  </r>
  <r>
    <n v="13.129999999999997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x v="2"/>
    <s v="wearables"/>
    <x v="1009"/>
    <d v="2016-06-19T06:30:46"/>
  </r>
  <r>
    <n v="0.19088937093275637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x v="2"/>
    <s v="wearables"/>
    <x v="1010"/>
    <d v="2016-09-04T18:59:00"/>
  </r>
  <r>
    <n v="0.37500000000000311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x v="2"/>
    <s v="wearables"/>
    <x v="1011"/>
    <d v="2014-12-18T13:33:15"/>
  </r>
  <r>
    <n v="21535.02100000000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561935483872"/>
    <x v="2"/>
    <s v="wearables"/>
    <x v="1012"/>
    <d v="2017-01-24T02:34:12"/>
  </r>
  <r>
    <n v="34.528000000000006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1111111111111"/>
    <x v="2"/>
    <s v="wearables"/>
    <x v="1013"/>
    <d v="2015-12-29T12:00:00"/>
  </r>
  <r>
    <n v="30.600000000000005"/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x v="2"/>
    <s v="wearables"/>
    <x v="1014"/>
    <d v="2014-12-31T16:03:35"/>
  </r>
  <r>
    <n v="2.6666666666666616"/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x v="2"/>
    <s v="wearables"/>
    <x v="1015"/>
    <d v="2015-11-25T14:04:55"/>
  </r>
  <r>
    <n v="2.8420000000000001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8947368421052"/>
    <x v="2"/>
    <s v="wearables"/>
    <x v="1016"/>
    <d v="2016-04-06T17:34:16"/>
  </r>
  <r>
    <n v="22.878799999999998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1830985915492"/>
    <x v="2"/>
    <s v="wearables"/>
    <x v="1017"/>
    <d v="2015-11-21T09:12:15"/>
  </r>
  <r>
    <n v="3.1050000000000022"/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4285714285708"/>
    <x v="2"/>
    <s v="wearables"/>
    <x v="1018"/>
    <d v="2016-07-14T03:48:53"/>
  </r>
  <r>
    <n v="47.333333333333336"/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x v="2"/>
    <s v="wearables"/>
    <x v="1019"/>
    <d v="2015-02-04T15:22:29"/>
  </r>
  <r>
    <n v="205.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1T16:47:00"/>
  </r>
  <r>
    <n v="351.80366666666669"/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79728033472804"/>
    <x v="4"/>
    <s v="electronic music"/>
    <x v="1021"/>
    <d v="2015-10-16T20:00:00"/>
  </r>
  <r>
    <n v="114.9"/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4054054054053"/>
    <x v="4"/>
    <s v="electronic music"/>
    <x v="1022"/>
    <d v="2015-05-17T07:31:17"/>
  </r>
  <r>
    <n v="237.15"/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06106870229007"/>
    <x v="4"/>
    <s v="electronic music"/>
    <x v="1023"/>
    <d v="2015-06-20T14:04:21"/>
  </r>
  <r>
    <n v="118.63774999999998"/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762295081967"/>
    <x v="4"/>
    <s v="electronic music"/>
    <x v="1024"/>
    <d v="2016-01-31T05:56:03"/>
  </r>
  <r>
    <n v="109.92831428571431"/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8571428571432"/>
    <x v="4"/>
    <s v="electronic music"/>
    <x v="1025"/>
    <d v="2015-03-16T11:00:37"/>
  </r>
  <r>
    <n v="100.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1803278688523"/>
    <x v="4"/>
    <s v="electronic music"/>
    <x v="1026"/>
    <d v="2016-03-31T00:46:56"/>
  </r>
  <r>
    <n v="103.09292094387415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66666666666671"/>
    <x v="4"/>
    <s v="electronic music"/>
    <x v="1027"/>
    <d v="2014-10-22T16:49:07"/>
  </r>
  <r>
    <n v="117.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88235294117644"/>
    <x v="4"/>
    <s v="electronic music"/>
    <x v="1028"/>
    <d v="2017-03-06T12:00:00"/>
  </r>
  <r>
    <n v="111.75999999999999"/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2411347517727"/>
    <x v="4"/>
    <s v="electronic music"/>
    <x v="1029"/>
    <d v="2015-04-04T13:59:00"/>
  </r>
  <r>
    <n v="342.09999999999997"/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1446540880502"/>
    <x v="4"/>
    <s v="electronic music"/>
    <x v="1030"/>
    <d v="2016-09-12T03:35:49"/>
  </r>
  <r>
    <n v="107.4"/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484848484848"/>
    <x v="4"/>
    <s v="electronic music"/>
    <x v="1031"/>
    <d v="2015-12-16T10:20:10"/>
  </r>
  <r>
    <n v="108.49703703703703"/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29583333333335"/>
    <x v="4"/>
    <s v="electronic music"/>
    <x v="1032"/>
    <d v="2016-06-23T08:00:25"/>
  </r>
  <r>
    <n v="102.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2592592592595"/>
    <x v="4"/>
    <s v="electronic music"/>
    <x v="1033"/>
    <d v="2016-12-12T09:34:40"/>
  </r>
  <r>
    <n v="130.0018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7168674698795"/>
    <x v="4"/>
    <s v="electronic music"/>
    <x v="1034"/>
    <d v="2016-08-04T19:59:00"/>
  </r>
  <r>
    <n v="107.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5789473684211"/>
    <x v="4"/>
    <s v="electronic music"/>
    <x v="1035"/>
    <d v="2015-02-11T07:23:40"/>
  </r>
  <r>
    <n v="112.36044444444444"/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3127962085309"/>
    <x v="4"/>
    <s v="electronic music"/>
    <x v="1036"/>
    <d v="2013-01-07T00:00:00"/>
  </r>
  <r>
    <n v="102.1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1904761904762"/>
    <x v="4"/>
    <s v="electronic music"/>
    <x v="1037"/>
    <d v="2015-05-17T21:00:00"/>
  </r>
  <r>
    <n v="145.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3770491803279"/>
    <x v="4"/>
    <s v="electronic music"/>
    <x v="1038"/>
    <d v="2016-03-18T20:33:43"/>
  </r>
  <r>
    <n v="128.19999999999999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66666666666667"/>
    <x v="4"/>
    <s v="electronic music"/>
    <x v="1039"/>
    <d v="2016-12-12T23:59:00"/>
  </r>
  <r>
    <n v="0.29411764705882248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x v="5"/>
    <s v="audio"/>
    <x v="1040"/>
    <d v="2016-08-27T09:00:09"/>
  </r>
  <r>
    <n v="0"/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x v="5"/>
    <s v="audio"/>
    <x v="1041"/>
    <d v="2014-07-30T17:26:32"/>
  </r>
  <r>
    <n v="1.538461538461533"/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x v="5"/>
    <s v="audio"/>
    <x v="1042"/>
    <d v="2014-09-12T02:00:00"/>
  </r>
  <r>
    <n v="8.5369999999999955"/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36301369863014"/>
    <x v="5"/>
    <s v="audio"/>
    <x v="1043"/>
    <d v="2015-05-19T22:04:15"/>
  </r>
  <r>
    <n v="8.5714285714288962E-2"/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x v="5"/>
    <s v="audio"/>
    <x v="1044"/>
    <d v="2015-03-05T12:27:00"/>
  </r>
  <r>
    <n v="2.6599999999999957"/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x v="5"/>
    <s v="audio"/>
    <x v="1045"/>
    <d v="2014-08-23T12:59:10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x v="5"/>
    <s v="audio"/>
    <x v="1046"/>
    <d v="2015-12-26T12:26:00"/>
  </r>
  <r>
    <n v="4.9999999999994493E-2"/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x v="5"/>
    <s v="audio"/>
    <x v="1047"/>
    <d v="2014-11-05T12:38:35"/>
  </r>
  <r>
    <n v="1.4133333333333331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x v="5"/>
    <s v="audio"/>
    <x v="1048"/>
    <d v="2016-09-24T17:16:29"/>
  </r>
  <r>
    <n v="0"/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x v="5"/>
    <s v="audio"/>
    <x v="1049"/>
    <d v="2016-02-12T02:20:45"/>
  </r>
  <r>
    <n v="0"/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x v="5"/>
    <s v="audio"/>
    <x v="1050"/>
    <d v="2015-09-14T11:07:57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x v="5"/>
    <s v="audio"/>
    <x v="1051"/>
    <d v="2014-08-26T16:20:25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x v="5"/>
    <s v="audio"/>
    <x v="1052"/>
    <d v="2016-06-06T12:09:00"/>
  </r>
  <r>
    <n v="1.0000000000000009"/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x v="5"/>
    <s v="audio"/>
    <x v="1053"/>
    <d v="2017-03-05T20:08:52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x v="5"/>
    <s v="audio"/>
    <x v="1054"/>
    <d v="2014-08-10T14:00:00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x v="5"/>
    <s v="audio"/>
    <x v="1055"/>
    <d v="2016-03-07T15:49:05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x v="5"/>
    <s v="audio"/>
    <x v="1056"/>
    <d v="2015-04-24T08:16:17"/>
  </r>
  <r>
    <n v="0"/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x v="5"/>
    <s v="audio"/>
    <x v="1057"/>
    <d v="2016-12-04T13:54:43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x v="5"/>
    <s v="audio"/>
    <x v="1058"/>
    <d v="2015-03-25T16:00:00"/>
  </r>
  <r>
    <n v="0"/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x v="5"/>
    <s v="audio"/>
    <x v="1059"/>
    <d v="2015-03-13T09:57:36"/>
  </r>
  <r>
    <n v="1.0000000000000009"/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x v="5"/>
    <s v="audio"/>
    <x v="1060"/>
    <d v="2015-04-15T13:54:53"/>
  </r>
  <r>
    <n v="0"/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x v="5"/>
    <s v="audio"/>
    <x v="1061"/>
    <d v="2016-05-01T17:00:00"/>
  </r>
  <r>
    <n v="95.477386934673376"/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x v="5"/>
    <s v="audio"/>
    <x v="1062"/>
    <d v="2016-07-12T11:22:21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x v="5"/>
    <s v="audio"/>
    <x v="1063"/>
    <d v="2016-08-30T16:44:22"/>
  </r>
  <r>
    <n v="8.9744444444444404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66666666666671"/>
    <x v="6"/>
    <s v="video games"/>
    <x v="1064"/>
    <d v="2013-07-06T21:28:23"/>
  </r>
  <r>
    <n v="2.7000000000000024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x v="6"/>
    <s v="video games"/>
    <x v="1065"/>
    <d v="2014-02-19T01:08:42"/>
  </r>
  <r>
    <n v="3.3673333333333333"/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28378378378379"/>
    <x v="6"/>
    <s v="video games"/>
    <x v="1066"/>
    <d v="2013-08-04T15:06:22"/>
  </r>
  <r>
    <n v="26"/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x v="6"/>
    <s v="video games"/>
    <x v="1067"/>
    <d v="2013-12-21T12:32:11"/>
  </r>
  <r>
    <n v="0.14999999999999458"/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x v="6"/>
    <s v="video games"/>
    <x v="1068"/>
    <d v="2016-04-09T23:54:24"/>
  </r>
  <r>
    <n v="38.636363636363633"/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6190476190474"/>
    <x v="6"/>
    <s v="video games"/>
    <x v="1069"/>
    <d v="2013-11-25T22:30:59"/>
  </r>
  <r>
    <n v="0.70000000000000062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x v="6"/>
    <s v="video games"/>
    <x v="1070"/>
    <d v="2012-09-30T16:17:02"/>
  </r>
  <r>
    <n v="0"/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x v="6"/>
    <s v="video games"/>
    <x v="1071"/>
    <d v="2015-11-17T11:04:53"/>
  </r>
  <r>
    <n v="6.8000000000001393E-2"/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x v="6"/>
    <s v="video games"/>
    <x v="1072"/>
    <d v="2014-02-05T11:58:17"/>
  </r>
  <r>
    <n v="1.3333333333333308"/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x v="6"/>
    <s v="video games"/>
    <x v="1073"/>
    <d v="2011-10-16T15:09:01"/>
  </r>
  <r>
    <n v="6.3092592592592585"/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6666666666666"/>
    <x v="6"/>
    <s v="video games"/>
    <x v="1074"/>
    <d v="2014-01-03T20:09:05"/>
  </r>
  <r>
    <n v="4.5000000000000036"/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x v="6"/>
    <s v="video games"/>
    <x v="1075"/>
    <d v="2012-05-06T13:41:56"/>
  </r>
  <r>
    <n v="62.765333333333338"/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1025641025643"/>
    <x v="6"/>
    <s v="video games"/>
    <x v="1076"/>
    <d v="2014-09-11T01:04:10"/>
  </r>
  <r>
    <n v="29.376000000000001"/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76047904191617"/>
    <x v="6"/>
    <s v="video games"/>
    <x v="1077"/>
    <d v="2016-01-13T20:00:11"/>
  </r>
  <r>
    <n v="7.4999999999999956"/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x v="6"/>
    <s v="video games"/>
    <x v="1078"/>
    <d v="2011-07-21T20:42:01"/>
  </r>
  <r>
    <n v="2.6076923076923109"/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66666666666664"/>
    <x v="6"/>
    <s v="video games"/>
    <x v="1079"/>
    <d v="2016-05-14T05:35:36"/>
  </r>
  <r>
    <n v="9.1049999999999969"/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81632653061224"/>
    <x v="6"/>
    <s v="video games"/>
    <x v="1080"/>
    <d v="2014-05-10T19:18:53"/>
  </r>
  <r>
    <n v="1.7647058823533346E-2"/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x v="6"/>
    <s v="video games"/>
    <x v="1081"/>
    <d v="2015-01-28T14:14:52"/>
  </r>
  <r>
    <n v="0.56000000000000494"/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66666666666668"/>
    <x v="6"/>
    <s v="video games"/>
    <x v="1082"/>
    <d v="2012-08-10T13:44:48"/>
  </r>
  <r>
    <n v="0.81999999999999851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x v="6"/>
    <s v="video games"/>
    <x v="1083"/>
    <d v="2014-08-02T07:49:43"/>
  </r>
  <r>
    <n v="0"/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x v="6"/>
    <s v="video games"/>
    <x v="1084"/>
    <d v="2014-08-08T13:53:24"/>
  </r>
  <r>
    <n v="3.4200000000000008"/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x v="6"/>
    <s v="video games"/>
    <x v="1085"/>
    <d v="2016-03-14T07:06:15"/>
  </r>
  <r>
    <n v="8.3333333333335258E-2"/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x v="6"/>
    <s v="video games"/>
    <x v="1086"/>
    <d v="2014-08-24T12:48:11"/>
  </r>
  <r>
    <n v="0"/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x v="6"/>
    <s v="video games"/>
    <x v="1087"/>
    <d v="2014-06-15T09:08:07"/>
  </r>
  <r>
    <n v="14.182977777777772"/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1727891156463"/>
    <x v="6"/>
    <s v="video games"/>
    <x v="1088"/>
    <d v="2014-04-24T11:11:07"/>
  </r>
  <r>
    <n v="7.8266666666666707"/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59183673469386"/>
    <x v="6"/>
    <s v="video games"/>
    <x v="1089"/>
    <d v="2015-06-25T20:32:55"/>
  </r>
  <r>
    <n v="3.8464497269019571E-2"/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x v="6"/>
    <s v="video games"/>
    <x v="1090"/>
    <d v="2015-05-28T20:27:33"/>
  </r>
  <r>
    <n v="12.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6"/>
    <s v="video games"/>
    <x v="1091"/>
    <d v="2016-04-10T10:41:12"/>
  </r>
  <r>
    <n v="1.0499999999999954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x v="6"/>
    <s v="video games"/>
    <x v="1092"/>
    <d v="2013-01-05T16:37:18"/>
  </r>
  <r>
    <n v="14.083333333333336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25"/>
    <x v="6"/>
    <s v="video games"/>
    <x v="1093"/>
    <d v="2016-02-11T15:22:17"/>
  </r>
  <r>
    <n v="18.300055555555559"/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.00037037037038"/>
    <x v="6"/>
    <s v="video games"/>
    <x v="1094"/>
    <d v="2011-10-09T09:07:13"/>
  </r>
  <r>
    <n v="5.0347999999999953"/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0851063829789"/>
    <x v="6"/>
    <s v="video games"/>
    <x v="1095"/>
    <d v="2013-08-30T04:53:40"/>
  </r>
  <r>
    <n v="17.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6896551724142"/>
    <x v="6"/>
    <s v="video games"/>
    <x v="1096"/>
    <d v="2014-10-03T19:30:00"/>
  </r>
  <r>
    <n v="4.6999999999997044E-2"/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42857142857144"/>
    <x v="6"/>
    <s v="video games"/>
    <x v="1097"/>
    <d v="2014-03-02T11:01:17"/>
  </r>
  <r>
    <n v="7.2119999999999962"/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4545454545453"/>
    <x v="6"/>
    <s v="video games"/>
    <x v="1098"/>
    <d v="2014-04-13T10:18:15"/>
  </r>
  <r>
    <n v="0.50000000000000044"/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x v="6"/>
    <s v="video games"/>
    <x v="1099"/>
    <d v="2015-05-13T12:04:28"/>
  </r>
  <r>
    <n v="2.5000000000000022"/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x v="6"/>
    <s v="video games"/>
    <x v="1100"/>
    <d v="2016-02-13T18:39:31"/>
  </r>
  <r>
    <n v="4.1000000000002146E-2"/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3333333333333"/>
    <x v="6"/>
    <s v="video games"/>
    <x v="1101"/>
    <d v="2016-07-14T10:12:00"/>
  </r>
  <r>
    <n v="5.3124999999999982"/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08333333333332"/>
    <x v="6"/>
    <s v="video games"/>
    <x v="1102"/>
    <d v="2013-12-08T21:59:00"/>
  </r>
  <r>
    <n v="1.6199999999999992"/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x v="6"/>
    <s v="video games"/>
    <x v="1103"/>
    <d v="2016-06-17T21:19:50"/>
  </r>
  <r>
    <n v="4.9516666666666653"/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297297297297291"/>
    <x v="6"/>
    <s v="video games"/>
    <x v="1104"/>
    <d v="2014-06-11T01:50:21"/>
  </r>
  <r>
    <n v="0.15899999999999803"/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x v="6"/>
    <s v="video games"/>
    <x v="1105"/>
    <d v="2014-03-23T18:15:27"/>
  </r>
  <r>
    <n v="41.25"/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1428571428573"/>
    <x v="6"/>
    <s v="video games"/>
    <x v="1106"/>
    <d v="2012-04-04T08:46:15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x v="6"/>
    <s v="video games"/>
    <x v="1107"/>
    <d v="2014-07-23T12:40:24"/>
  </r>
  <r>
    <n v="2.9299999999999993"/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95238095238"/>
    <x v="6"/>
    <s v="video games"/>
    <x v="1108"/>
    <d v="2012-04-13T06:17:15"/>
  </r>
  <r>
    <n v="0.44999999999999485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x v="6"/>
    <s v="video games"/>
    <x v="1109"/>
    <d v="2016-11-18T11:03:10"/>
  </r>
  <r>
    <n v="0.50999999999999934"/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1818181818183"/>
    <x v="6"/>
    <s v="video games"/>
    <x v="1110"/>
    <d v="2012-12-07T14:23:42"/>
  </r>
  <r>
    <n v="3.9999999999995595E-2"/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x v="6"/>
    <s v="video games"/>
    <x v="1111"/>
    <d v="2016-01-07T20:53:10"/>
  </r>
  <r>
    <n v="35.537409090909087"/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371794871794"/>
    <x v="6"/>
    <s v="video games"/>
    <x v="1112"/>
    <d v="2015-01-19T00:30:00"/>
  </r>
  <r>
    <n v="0.50000000000000044"/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x v="6"/>
    <s v="video games"/>
    <x v="1113"/>
    <d v="2014-08-14T15:27:00"/>
  </r>
  <r>
    <n v="0.16666666666667052"/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33333333333335"/>
    <x v="6"/>
    <s v="video games"/>
    <x v="1114"/>
    <d v="2013-10-09T00:18:07"/>
  </r>
  <r>
    <n v="0.13250000000000206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x v="6"/>
    <s v="video games"/>
    <x v="1115"/>
    <d v="2016-03-30T07:41:35"/>
  </r>
  <r>
    <n v="3.5704000000003067E-2"/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2"/>
    <x v="6"/>
    <s v="video games"/>
    <x v="1116"/>
    <d v="2012-06-09T12:20:08"/>
  </r>
  <r>
    <n v="8.2999999999999972"/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75"/>
    <x v="6"/>
    <s v="video games"/>
    <x v="1117"/>
    <d v="2015-12-25T06:21:53"/>
  </r>
  <r>
    <n v="2.4222222222222256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3333333333336"/>
    <x v="6"/>
    <s v="video games"/>
    <x v="1118"/>
    <d v="2014-04-04T18:59:39"/>
  </r>
  <r>
    <n v="0.23809523809523725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x v="6"/>
    <s v="video games"/>
    <x v="1119"/>
    <d v="2014-04-06T11:01:04"/>
  </r>
  <r>
    <n v="0"/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x v="6"/>
    <s v="video games"/>
    <x v="1120"/>
    <d v="2011-10-28T12:56:40"/>
  </r>
  <r>
    <n v="1.1600000000000499E-2"/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x v="6"/>
    <s v="video games"/>
    <x v="1121"/>
    <d v="2016-03-13T13:25:16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x v="6"/>
    <s v="video games"/>
    <x v="1122"/>
    <d v="2013-05-30T08:53:45"/>
  </r>
  <r>
    <n v="0.21999999999999797"/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666666666666665"/>
    <x v="6"/>
    <s v="video games"/>
    <x v="1123"/>
    <d v="2014-04-19T04:34:08"/>
  </r>
  <r>
    <n v="0.47222222222221832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4285714285715"/>
    <x v="6"/>
    <s v="mobile games"/>
    <x v="1124"/>
    <d v="2015-04-30T08:00:51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x v="6"/>
    <s v="mobile games"/>
    <x v="1125"/>
    <d v="2015-09-25T06:58:50"/>
  </r>
  <r>
    <n v="0.50000000000000044"/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x v="6"/>
    <s v="mobile games"/>
    <x v="1126"/>
    <d v="2016-07-13T23:51:34"/>
  </r>
  <r>
    <n v="1.6714285714285682"/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4782608695652"/>
    <x v="6"/>
    <s v="mobile games"/>
    <x v="1127"/>
    <d v="2014-11-14T13:30:00"/>
  </r>
  <r>
    <n v="0.10000000000000009"/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x v="6"/>
    <s v="mobile games"/>
    <x v="1128"/>
    <d v="2014-08-07T07:35:17"/>
  </r>
  <r>
    <n v="0.10499999999999954"/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x v="6"/>
    <s v="mobile games"/>
    <x v="1129"/>
    <d v="2016-06-04T22:21:33"/>
  </r>
  <r>
    <n v="0.21999999999999797"/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666666666666665"/>
    <x v="6"/>
    <s v="mobile games"/>
    <x v="1130"/>
    <d v="2014-11-25T16:55:00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x v="6"/>
    <s v="mobile games"/>
    <x v="1131"/>
    <d v="2015-12-24T13:47:48"/>
  </r>
  <r>
    <n v="14.380000000000004"/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1538461538461"/>
    <x v="6"/>
    <s v="mobile games"/>
    <x v="1132"/>
    <d v="2016-12-31T18:46:11"/>
  </r>
  <r>
    <n v="0.66666666666667096"/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x v="6"/>
    <s v="mobile games"/>
    <x v="1133"/>
    <d v="2014-07-31T01:46:21"/>
  </r>
  <r>
    <n v="4.0000000000040004E-3"/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x v="6"/>
    <s v="mobile games"/>
    <x v="1134"/>
    <d v="2014-11-28T20:33:00"/>
  </r>
  <r>
    <n v="5.0000000000000044"/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x v="6"/>
    <s v="mobile games"/>
    <x v="1135"/>
    <d v="2016-08-06T15:44:54"/>
  </r>
  <r>
    <n v="6.4439140811455857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x v="6"/>
    <s v="mobile games"/>
    <x v="1136"/>
    <d v="2015-12-19T08:07:09"/>
  </r>
  <r>
    <n v="39.5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051282051282"/>
    <x v="6"/>
    <s v="mobile games"/>
    <x v="1137"/>
    <d v="2016-04-23T11:40:21"/>
  </r>
  <r>
    <n v="0.35714285714285587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x v="6"/>
    <s v="mobile games"/>
    <x v="1138"/>
    <d v="2017-01-21T13:45:31"/>
  </r>
  <r>
    <n v="6.2499999999998668E-2"/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x v="6"/>
    <s v="mobile games"/>
    <x v="1139"/>
    <d v="2015-01-01T00:20:26"/>
  </r>
  <r>
    <n v="0"/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x v="6"/>
    <s v="mobile games"/>
    <x v="1140"/>
    <d v="2015-08-06T03:05:21"/>
  </r>
  <r>
    <n v="0"/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x v="6"/>
    <s v="mobile games"/>
    <x v="1141"/>
    <d v="2015-07-09T08:47:30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x v="6"/>
    <s v="mobile games"/>
    <x v="1142"/>
    <d v="2015-02-16T16:08:47"/>
  </r>
  <r>
    <n v="0.41333333333333222"/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x v="6"/>
    <s v="mobile games"/>
    <x v="1143"/>
    <d v="2015-12-16T20:38:46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x v="7"/>
    <s v="food trucks"/>
    <x v="1144"/>
    <d v="2015-04-28T20:22:00"/>
  </r>
  <r>
    <n v="0.12499999999999734"/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x v="7"/>
    <s v="food trucks"/>
    <x v="1145"/>
    <d v="2014-10-02T09:56:32"/>
  </r>
  <r>
    <n v="8.8333333333333375"/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66666666666664"/>
    <x v="7"/>
    <s v="food trucks"/>
    <x v="1146"/>
    <d v="2014-05-02T14:52:53"/>
  </r>
  <r>
    <n v="0"/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x v="7"/>
    <s v="food trucks"/>
    <x v="1147"/>
    <d v="2014-10-19T15:19:43"/>
  </r>
  <r>
    <n v="0.48666666666666858"/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3333333333332"/>
    <x v="7"/>
    <s v="food trucks"/>
    <x v="1148"/>
    <d v="2016-11-30T21:06:21"/>
  </r>
  <r>
    <n v="0.14999999999999458"/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x v="7"/>
    <s v="food trucks"/>
    <x v="1149"/>
    <d v="2016-06-16T09:02:46"/>
  </r>
  <r>
    <n v="10.08"/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x v="7"/>
    <s v="food trucks"/>
    <x v="1150"/>
    <d v="2016-01-08T14:54:35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x v="7"/>
    <s v="food trucks"/>
    <x v="1151"/>
    <d v="2015-09-06T18:27:43"/>
  </r>
  <r>
    <n v="5.6937499999999979"/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3333333333334"/>
    <x v="7"/>
    <s v="food trucks"/>
    <x v="1152"/>
    <d v="2015-05-15T09:01:52"/>
  </r>
  <r>
    <n v="0.62499999999999778"/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x v="7"/>
    <s v="food trucks"/>
    <x v="1153"/>
    <d v="2015-06-18T09:08:25"/>
  </r>
  <r>
    <n v="6.4999999999999947"/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333333333333"/>
    <x v="7"/>
    <s v="food trucks"/>
    <x v="1154"/>
    <d v="2015-09-05T18:36:46"/>
  </r>
  <r>
    <n v="0.75199999999999712"/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x v="7"/>
    <s v="food trucks"/>
    <x v="1155"/>
    <d v="2014-08-14T10:20:08"/>
  </r>
  <r>
    <n v="0"/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x v="7"/>
    <s v="food trucks"/>
    <x v="1156"/>
    <d v="2015-02-23T17:42:42"/>
  </r>
  <r>
    <n v="1.510000000000000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3333333333336"/>
    <x v="7"/>
    <s v="food trucks"/>
    <x v="1157"/>
    <d v="2014-12-05T08:04:40"/>
  </r>
  <r>
    <n v="0.46666666666667078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66666666666666"/>
    <x v="7"/>
    <s v="food trucks"/>
    <x v="1158"/>
    <d v="2014-12-08T18:12:08"/>
  </r>
  <r>
    <n v="0"/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x v="7"/>
    <s v="food trucks"/>
    <x v="1159"/>
    <d v="2015-06-30T07:45:00"/>
  </r>
  <r>
    <n v="3.8499999999999979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89473684210527"/>
    <x v="7"/>
    <s v="food trucks"/>
    <x v="1160"/>
    <d v="2015-03-27T18:43:06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x v="7"/>
    <s v="food trucks"/>
    <x v="1161"/>
    <d v="2015-05-19T07:06:29"/>
  </r>
  <r>
    <n v="5.8333333333338011E-2"/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x v="7"/>
    <s v="food trucks"/>
    <x v="1162"/>
    <d v="2014-09-25T08:24:24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x v="7"/>
    <s v="food trucks"/>
    <x v="1163"/>
    <d v="2014-08-09T09:22:00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x v="7"/>
    <s v="food trucks"/>
    <x v="1164"/>
    <d v="2016-06-18T09:23:02"/>
  </r>
  <r>
    <n v="20.704999999999995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x v="7"/>
    <s v="food trucks"/>
    <x v="1165"/>
    <d v="2014-07-05T21:08:50"/>
  </r>
  <r>
    <n v="19.14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75"/>
    <x v="7"/>
    <s v="food trucks"/>
    <x v="1166"/>
    <d v="2015-06-25T20:00:00"/>
  </r>
  <r>
    <n v="1.6316666666666646"/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875"/>
    <x v="7"/>
    <s v="food trucks"/>
    <x v="1167"/>
    <d v="2014-09-12T09:38:15"/>
  </r>
  <r>
    <n v="5.6666666666666643"/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x v="7"/>
    <s v="food trucks"/>
    <x v="1168"/>
    <d v="2016-09-21T17:17:45"/>
  </r>
  <r>
    <n v="0.17000000000000348"/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66666666666667"/>
    <x v="7"/>
    <s v="food trucks"/>
    <x v="1169"/>
    <d v="2015-02-22T00:29:23"/>
  </r>
  <r>
    <n v="0.40000000000000036"/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x v="7"/>
    <s v="food trucks"/>
    <x v="1170"/>
    <d v="2015-05-30T13:26:11"/>
  </r>
  <r>
    <n v="0.10000000000000009"/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x v="7"/>
    <s v="food trucks"/>
    <x v="1171"/>
    <d v="2014-11-13T12:18:47"/>
  </r>
  <r>
    <n v="0"/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x v="7"/>
    <s v="food trucks"/>
    <x v="1172"/>
    <d v="2014-08-20T08:22:32"/>
  </r>
  <r>
    <n v="2.4000000000001798E-2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x v="7"/>
    <s v="food trucks"/>
    <x v="1173"/>
    <d v="2015-08-02T20:27:37"/>
  </r>
  <r>
    <n v="5.9066666666666716"/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1578947368418"/>
    <x v="7"/>
    <s v="food trucks"/>
    <x v="1174"/>
    <d v="2016-05-08T12:12:07"/>
  </r>
  <r>
    <n v="2.9249999999999998"/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x v="7"/>
    <s v="food trucks"/>
    <x v="1175"/>
    <d v="2015-07-15T09:28:59"/>
  </r>
  <r>
    <n v="5.714285714286671E-3"/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x v="7"/>
    <s v="food trucks"/>
    <x v="1176"/>
    <d v="2017-03-06T05:00:00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x v="7"/>
    <s v="food trucks"/>
    <x v="1177"/>
    <d v="2014-10-15T07:51:36"/>
  </r>
  <r>
    <n v="6.6666666666659324E-3"/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x v="7"/>
    <s v="food trucks"/>
    <x v="1178"/>
    <d v="2014-08-16T13:44:12"/>
  </r>
  <r>
    <n v="5.3333333333333339"/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x v="7"/>
    <s v="food trucks"/>
    <x v="1179"/>
    <d v="2015-10-28T09:17:07"/>
  </r>
  <r>
    <n v="11.750000000000005"/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17647058823536"/>
    <x v="7"/>
    <s v="food trucks"/>
    <x v="1180"/>
    <d v="2014-06-28T11:21:54"/>
  </r>
  <r>
    <n v="7.9999999999968985E-3"/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33333333333333"/>
    <x v="7"/>
    <s v="food trucks"/>
    <x v="1181"/>
    <d v="2015-03-01T00:08:41"/>
  </r>
  <r>
    <n v="4.2000000000000037"/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x v="7"/>
    <s v="food trucks"/>
    <x v="1182"/>
    <d v="2017-01-12T08:42:00"/>
  </r>
  <r>
    <n v="4.0000000000000036"/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3333333333336"/>
    <x v="7"/>
    <s v="food trucks"/>
    <x v="1183"/>
    <d v="2016-11-01T19:59:00"/>
  </r>
  <r>
    <n v="104.93636363636362"/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2666666666665"/>
    <x v="8"/>
    <s v="photobooks"/>
    <x v="1184"/>
    <d v="2017-02-06T06:23:31"/>
  </r>
  <r>
    <n v="105.44"/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3873873873873"/>
    <x v="8"/>
    <s v="photobooks"/>
    <x v="1185"/>
    <d v="2015-06-07T20:00:00"/>
  </r>
  <r>
    <n v="106.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1300813008127"/>
    <x v="8"/>
    <s v="photobooks"/>
    <x v="1186"/>
    <d v="2015-06-01T14:42:00"/>
  </r>
  <r>
    <n v="104.12571428571428"/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5714285714284"/>
    <x v="8"/>
    <s v="photobooks"/>
    <x v="1187"/>
    <d v="2015-05-17T10:00:00"/>
  </r>
  <r>
    <n v="160.55000000000001"/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76470588235291"/>
    <x v="8"/>
    <s v="photobooks"/>
    <x v="1188"/>
    <d v="2016-12-28T08:49:00"/>
  </r>
  <r>
    <n v="107.77777777777777"/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069767441861"/>
    <x v="8"/>
    <s v="photobooks"/>
    <x v="1189"/>
    <d v="2016-06-29T15:29:55"/>
  </r>
  <r>
    <n v="135"/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307692307692"/>
    <x v="8"/>
    <s v="photobooks"/>
    <x v="1190"/>
    <d v="2014-08-31T07:58:45"/>
  </r>
  <r>
    <n v="109.07407407407408"/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2424242424249"/>
    <x v="8"/>
    <s v="photobooks"/>
    <x v="1191"/>
    <d v="2016-03-20T05:29:20"/>
  </r>
  <r>
    <n v="290"/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33333333333332"/>
    <x v="8"/>
    <s v="photobooks"/>
    <x v="1192"/>
    <d v="2017-02-11T04:09:38"/>
  </r>
  <r>
    <n v="103.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67032967032964"/>
    <x v="8"/>
    <s v="photobooks"/>
    <x v="1193"/>
    <d v="2016-04-09T09:37:33"/>
  </r>
  <r>
    <n v="322.24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4565826330531"/>
    <x v="8"/>
    <s v="photobooks"/>
    <x v="1194"/>
    <d v="2015-04-08T03:42:59"/>
  </r>
  <r>
    <n v="1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1764705882348"/>
    <x v="8"/>
    <s v="photobooks"/>
    <x v="1195"/>
    <d v="2015-12-20T01:00:00"/>
  </r>
  <r>
    <n v="269.91034482758619"/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39453125"/>
    <x v="8"/>
    <s v="photobooks"/>
    <x v="1196"/>
    <d v="2015-12-18T11:38:59"/>
  </r>
  <r>
    <n v="253.29333333333332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x v="8"/>
    <s v="photobooks"/>
    <x v="1197"/>
    <d v="2016-06-12T21:59:00"/>
  </r>
  <r>
    <n v="260.59999999999997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16766467065865"/>
    <x v="8"/>
    <s v="photobooks"/>
    <x v="1198"/>
    <d v="2015-12-30T19:00:00"/>
  </r>
  <r>
    <n v="101.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222222222223"/>
    <x v="8"/>
    <s v="photobooks"/>
    <x v="1199"/>
    <d v="2015-07-08T10:30:00"/>
  </r>
  <r>
    <n v="125.60416666666667"/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3980582524272"/>
    <x v="8"/>
    <s v="photobooks"/>
    <x v="1200"/>
    <d v="2015-04-16T03:27:36"/>
  </r>
  <r>
    <n v="102.43783333333334"/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1801801801809"/>
    <x v="8"/>
    <s v="photobooks"/>
    <x v="1201"/>
    <d v="2016-07-15T06:34:06"/>
  </r>
  <r>
    <n v="199.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0442804428046"/>
    <x v="8"/>
    <s v="photobooks"/>
    <x v="1202"/>
    <d v="2015-06-26T22:55:54"/>
  </r>
  <r>
    <n v="102.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4653465346534"/>
    <x v="8"/>
    <s v="photobooks"/>
    <x v="1203"/>
    <d v="2015-05-31T06:45:27"/>
  </r>
  <r>
    <n v="102.94615384615385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8947368421052"/>
    <x v="8"/>
    <s v="photobooks"/>
    <x v="1204"/>
    <d v="2015-12-03T21:00:00"/>
  </r>
  <r>
    <n v="100.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387096774192"/>
    <x v="8"/>
    <s v="photobooks"/>
    <x v="1205"/>
    <d v="2015-06-13T04:09:11"/>
  </r>
  <r>
    <n v="114.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375"/>
    <x v="8"/>
    <s v="photobooks"/>
    <x v="1206"/>
    <d v="2017-03-11T05:29:00"/>
  </r>
  <r>
    <n v="104.16766467065868"/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7588652482269"/>
    <x v="8"/>
    <s v="photobooks"/>
    <x v="1207"/>
    <d v="2016-03-31T02:00:00"/>
  </r>
  <r>
    <n v="155.29999999999998"/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6666666666666"/>
    <x v="8"/>
    <s v="photobooks"/>
    <x v="1208"/>
    <d v="2016-03-24T08:01:04"/>
  </r>
  <r>
    <n v="1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08695652174"/>
    <x v="8"/>
    <s v="photobooks"/>
    <x v="1209"/>
    <d v="2017-02-25T12:18:25"/>
  </r>
  <r>
    <n v="254.31499999999997"/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1553398058253"/>
    <x v="8"/>
    <s v="photobooks"/>
    <x v="1210"/>
    <d v="2015-05-31T13:00:00"/>
  </r>
  <r>
    <n v="101.1"/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x v="8"/>
    <s v="photobooks"/>
    <x v="1211"/>
    <d v="2016-06-09T12:47:41"/>
  </r>
  <r>
    <n v="129.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7469879518069"/>
    <x v="8"/>
    <s v="photobooks"/>
    <x v="1212"/>
    <d v="2015-11-26T17:00:00"/>
  </r>
  <r>
    <n v="102.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27777777777779"/>
    <x v="8"/>
    <s v="photobooks"/>
    <x v="1213"/>
    <d v="2017-01-31T10:08:20"/>
  </r>
  <r>
    <n v="131.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12:10:05"/>
  </r>
  <r>
    <n v="786.0802000000001"/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2003642987251"/>
    <x v="8"/>
    <s v="photobooks"/>
    <x v="1215"/>
    <d v="2014-05-30T14:09:16"/>
  </r>
  <r>
    <n v="145.70000000000002"/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2882882882882"/>
    <x v="8"/>
    <s v="photobooks"/>
    <x v="1216"/>
    <d v="2015-10-02T15:03:00"/>
  </r>
  <r>
    <n v="102.60000000000001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377049180329"/>
    <x v="8"/>
    <s v="photobooks"/>
    <x v="1217"/>
    <d v="2016-07-14T11:25:40"/>
  </r>
  <r>
    <n v="172.27777777777777"/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34831460674"/>
    <x v="8"/>
    <s v="photobooks"/>
    <x v="1218"/>
    <d v="2015-10-31T19:00:00"/>
  </r>
  <r>
    <n v="159.16819571865443"/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166007905139"/>
    <x v="8"/>
    <s v="photobooks"/>
    <x v="1219"/>
    <d v="2016-10-20T03:05:13"/>
  </r>
  <r>
    <n v="103.76666666666668"/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7857142857143"/>
    <x v="8"/>
    <s v="photobooks"/>
    <x v="1220"/>
    <d v="2015-08-25T07:05:12"/>
  </r>
  <r>
    <n v="111.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796213592233013"/>
    <x v="8"/>
    <s v="photobooks"/>
    <x v="1221"/>
    <d v="2016-12-03T16:00:00"/>
  </r>
  <r>
    <n v="280.375"/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68115942028984"/>
    <x v="8"/>
    <s v="photobooks"/>
    <x v="1222"/>
    <d v="2016-03-31T20:00:00"/>
  </r>
  <r>
    <n v="112.10606060606061"/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465968586388"/>
    <x v="8"/>
    <s v="photobooks"/>
    <x v="1223"/>
    <d v="2016-11-09T21:15:09"/>
  </r>
  <r>
    <n v="7.0666666666666655"/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88888888888886"/>
    <x v="4"/>
    <s v="world music"/>
    <x v="1224"/>
    <d v="2014-06-06T05:11:42"/>
  </r>
  <r>
    <n v="4.4000000000000039"/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x v="4"/>
    <s v="world music"/>
    <x v="1225"/>
    <d v="2013-10-22T13:44:38"/>
  </r>
  <r>
    <n v="3.8739999999999997"/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24999999999997"/>
    <x v="4"/>
    <s v="world music"/>
    <x v="1226"/>
    <d v="2014-04-20T17:00:00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x v="4"/>
    <s v="world music"/>
    <x v="1227"/>
    <d v="2014-08-06T23:00:00"/>
  </r>
  <r>
    <n v="29.300000000000004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1666666666664"/>
    <x v="4"/>
    <s v="world music"/>
    <x v="1228"/>
    <d v="2011-09-28T09:30:08"/>
  </r>
  <r>
    <n v="0.90909090909090384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x v="4"/>
    <s v="world music"/>
    <x v="1229"/>
    <d v="2012-04-16T08:00:00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x v="4"/>
    <s v="world music"/>
    <x v="1230"/>
    <d v="2011-02-24T15:20:30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x v="4"/>
    <s v="world music"/>
    <x v="1231"/>
    <d v="2015-08-27T17:00:00"/>
  </r>
  <r>
    <n v="0.80000000000000071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x v="4"/>
    <s v="world music"/>
    <x v="1232"/>
    <d v="2013-10-06T12:21:10"/>
  </r>
  <r>
    <n v="11.6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33333333333332"/>
    <x v="4"/>
    <s v="world music"/>
    <x v="1233"/>
    <d v="2012-02-21T14:46:14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x v="4"/>
    <s v="world music"/>
    <x v="1234"/>
    <d v="2015-02-02T10:55:42"/>
  </r>
  <r>
    <n v="2.7873639500929137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x v="4"/>
    <s v="world music"/>
    <x v="1235"/>
    <d v="2013-12-14T19:14:59"/>
  </r>
  <r>
    <n v="0"/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x v="4"/>
    <s v="world music"/>
    <x v="1236"/>
    <d v="2012-07-28T08:00:00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x v="4"/>
    <s v="world music"/>
    <x v="1237"/>
    <d v="2012-08-23T22:47:45"/>
  </r>
  <r>
    <n v="17.800000000000004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3333333333336"/>
    <x v="4"/>
    <s v="world music"/>
    <x v="1238"/>
    <d v="2011-08-06T06:38:56"/>
  </r>
  <r>
    <n v="0"/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x v="4"/>
    <s v="world music"/>
    <x v="1239"/>
    <d v="2012-01-05T15:06:07"/>
  </r>
  <r>
    <n v="3.0124999999999957"/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25"/>
    <x v="4"/>
    <s v="world music"/>
    <x v="1240"/>
    <d v="2013-07-12T13:51:00"/>
  </r>
  <r>
    <n v="50.740000000000009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17647058823536"/>
    <x v="4"/>
    <s v="world music"/>
    <x v="1241"/>
    <d v="2014-11-02T21:59:00"/>
  </r>
  <r>
    <n v="0.54884742041712009"/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x v="4"/>
    <s v="world music"/>
    <x v="1242"/>
    <d v="2011-09-11T05:18:00"/>
  </r>
  <r>
    <n v="14.091666666666669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x v="4"/>
    <s v="world music"/>
    <x v="1243"/>
    <d v="2011-07-08T13:00:00"/>
  </r>
  <r>
    <n v="103.8"/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3333333333333"/>
    <x v="4"/>
    <s v="rock"/>
    <x v="1244"/>
    <d v="2013-04-22T13:00:00"/>
  </r>
  <r>
    <n v="120.25000000000001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058823529412"/>
    <x v="4"/>
    <s v="rock"/>
    <x v="1245"/>
    <d v="2014-06-14T06:23:54"/>
  </r>
  <r>
    <n v="1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3870967741936"/>
    <x v="4"/>
    <s v="rock"/>
    <x v="1246"/>
    <d v="2011-12-05T18:02:29"/>
  </r>
  <r>
    <n v="122.14285714285715"/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x v="4"/>
    <s v="rock"/>
    <x v="1247"/>
    <d v="2013-05-05T23:00:55"/>
  </r>
  <r>
    <n v="151.63999999999999"/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4237288135599"/>
    <x v="4"/>
    <s v="rock"/>
    <x v="1248"/>
    <d v="2014-06-12T22:59:00"/>
  </r>
  <r>
    <n v="104.44"/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6913580246914"/>
    <x v="4"/>
    <s v="rock"/>
    <x v="1249"/>
    <d v="2012-07-07T09:46:51"/>
  </r>
  <r>
    <n v="200.15333333333336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007874015748"/>
    <x v="4"/>
    <s v="rock"/>
    <x v="1250"/>
    <d v="2014-09-06T07:25:31"/>
  </r>
  <r>
    <n v="101.8"/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0540540540547"/>
    <x v="4"/>
    <s v="rock"/>
    <x v="1251"/>
    <d v="2011-09-25T11:32:47"/>
  </r>
  <r>
    <n v="137.65714285714284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0212765957444"/>
    <x v="4"/>
    <s v="rock"/>
    <x v="1252"/>
    <d v="2013-10-24T15:42:49"/>
  </r>
  <r>
    <n v="303833.2"/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322081575246"/>
    <x v="4"/>
    <s v="rock"/>
    <x v="1253"/>
    <d v="2014-09-03T10:48:27"/>
  </r>
  <r>
    <n v="198.85074626865671"/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89361702127653"/>
    <x v="4"/>
    <s v="rock"/>
    <x v="1254"/>
    <d v="2010-12-31T20:59:00"/>
  </r>
  <r>
    <n v="202.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697247706422019"/>
    <x v="4"/>
    <s v="rock"/>
    <x v="1255"/>
    <d v="2013-12-01T13:17:32"/>
  </r>
  <r>
    <n v="117.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0831024930734"/>
    <x v="4"/>
    <s v="rock"/>
    <x v="1256"/>
    <d v="2012-02-12T14:03:51"/>
  </r>
  <r>
    <n v="294.72727272727275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02272727272734"/>
    <x v="4"/>
    <s v="rock"/>
    <x v="1257"/>
    <d v="2011-04-02T17:03:10"/>
  </r>
  <r>
    <n v="213.14633333333336"/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75462686567165"/>
    <x v="4"/>
    <s v="rock"/>
    <x v="1258"/>
    <d v="2013-08-31T06:40:12"/>
  </r>
  <r>
    <n v="104.24"/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45833333333332"/>
    <x v="4"/>
    <s v="rock"/>
    <x v="1259"/>
    <d v="2014-06-08T19:59:00"/>
  </r>
  <r>
    <n v="113.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89189189189186"/>
    <x v="4"/>
    <s v="rock"/>
    <x v="1260"/>
    <d v="2014-02-26T12:13:40"/>
  </r>
  <r>
    <n v="101.25"/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2307692307693"/>
    <x v="4"/>
    <s v="rock"/>
    <x v="1261"/>
    <d v="2014-01-29T00:13:47"/>
  </r>
  <r>
    <n v="125.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38095238095232"/>
    <x v="4"/>
    <s v="rock"/>
    <x v="1262"/>
    <d v="2014-02-16T10:18:12"/>
  </r>
  <r>
    <n v="119"/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36585365853661"/>
    <x v="4"/>
    <s v="rock"/>
    <x v="1263"/>
    <d v="2014-03-28T17:00:00"/>
  </r>
  <r>
    <n v="166.46153846153845"/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3529411764707"/>
    <x v="4"/>
    <s v="rock"/>
    <x v="1264"/>
    <d v="2013-10-29T07:54:43"/>
  </r>
  <r>
    <n v="119.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4393939393942"/>
    <x v="4"/>
    <s v="rock"/>
    <x v="1265"/>
    <d v="2010-11-30T07:43:35"/>
  </r>
  <r>
    <n v="100.47368421052632"/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x v="4"/>
    <s v="rock"/>
    <x v="1266"/>
    <d v="2014-01-11T13:02:25"/>
  </r>
  <r>
    <n v="101.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5534591194968"/>
    <x v="4"/>
    <s v="rock"/>
    <x v="1267"/>
    <d v="2013-07-24T06:02:38"/>
  </r>
  <r>
    <n v="116.66666666666667"/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307692307692"/>
    <x v="4"/>
    <s v="rock"/>
    <x v="1268"/>
    <d v="2013-09-20T12:17:27"/>
  </r>
  <r>
    <n v="108.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5533980582525"/>
    <x v="4"/>
    <s v="rock"/>
    <x v="1269"/>
    <d v="2016-04-15T16:00:00"/>
  </r>
  <r>
    <n v="114.72"/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1656804733723"/>
    <x v="4"/>
    <s v="rock"/>
    <x v="1270"/>
    <d v="2012-03-25T11:34:02"/>
  </r>
  <r>
    <n v="101.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032258064515"/>
    <x v="4"/>
    <s v="rock"/>
    <x v="1271"/>
    <d v="2013-11-13T09:24:19"/>
  </r>
  <r>
    <n v="106"/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8571428571428"/>
    <x v="4"/>
    <s v="rock"/>
    <x v="1272"/>
    <d v="2010-06-14T20:00:00"/>
  </r>
  <r>
    <n v="103.49999999999999"/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66666666666671"/>
    <x v="4"/>
    <s v="rock"/>
    <x v="1273"/>
    <d v="2014-08-31T09:31:31"/>
  </r>
  <r>
    <n v="154.97535999999999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3254817987149"/>
    <x v="4"/>
    <s v="rock"/>
    <x v="1274"/>
    <d v="2012-08-30T08:33:45"/>
  </r>
  <r>
    <n v="162.14066666666668"/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2107969151669"/>
    <x v="4"/>
    <s v="rock"/>
    <x v="1275"/>
    <d v="2013-08-07T12:49:47"/>
  </r>
  <r>
    <n v="104.42100000000001"/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6808823529412"/>
    <x v="4"/>
    <s v="rock"/>
    <x v="1276"/>
    <d v="2009-08-31T20:00:00"/>
  </r>
  <r>
    <n v="106.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3946731234868"/>
    <x v="4"/>
    <s v="rock"/>
    <x v="1277"/>
    <d v="2012-09-04T05:29:07"/>
  </r>
  <r>
    <n v="154.93846153846152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05263157894738"/>
    <x v="4"/>
    <s v="rock"/>
    <x v="1278"/>
    <d v="2014-06-24T18:00:00"/>
  </r>
  <r>
    <n v="110.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55396825396824"/>
    <x v="4"/>
    <s v="rock"/>
    <x v="1279"/>
    <d v="2014-03-23T17:22:50"/>
  </r>
  <r>
    <n v="110.91186666666665"/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7523076923076"/>
    <x v="4"/>
    <s v="rock"/>
    <x v="1280"/>
    <d v="2011-03-01T10:10:54"/>
  </r>
  <r>
    <n v="110.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2972972972973"/>
    <x v="4"/>
    <s v="rock"/>
    <x v="1281"/>
    <d v="2013-07-28T09:50:36"/>
  </r>
  <r>
    <n v="123.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1532846715323"/>
    <x v="4"/>
    <s v="rock"/>
    <x v="1282"/>
    <d v="2013-12-08T20:59:00"/>
  </r>
  <r>
    <n v="211.05"/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1818181818187"/>
    <x v="4"/>
    <s v="rock"/>
    <x v="1283"/>
    <d v="2013-03-10T20:00:00"/>
  </r>
  <r>
    <n v="101"/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1290322580641"/>
    <x v="1"/>
    <s v="plays"/>
    <x v="1284"/>
    <d v="2016-12-31T08:59:00"/>
  </r>
  <r>
    <n v="101.64999999999999"/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69841269841272"/>
    <x v="1"/>
    <s v="plays"/>
    <x v="1285"/>
    <d v="2015-06-20T05:59:35"/>
  </r>
  <r>
    <n v="108.33333333333333"/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x v="1"/>
    <s v="plays"/>
    <x v="1286"/>
    <d v="2015-02-17T06:00:00"/>
  </r>
  <r>
    <n v="2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x v="1"/>
    <s v="plays"/>
    <x v="1287"/>
    <d v="2015-06-12T06:54:16"/>
  </r>
  <r>
    <n v="100.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68852459016395"/>
    <x v="1"/>
    <s v="plays"/>
    <x v="1288"/>
    <d v="2016-08-09T20:00:00"/>
  </r>
  <r>
    <n v="125.06666666666666"/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7692307692308"/>
    <x v="1"/>
    <s v="plays"/>
    <x v="1289"/>
    <d v="2017-01-03T19:14:05"/>
  </r>
  <r>
    <n v="108.57142857142857"/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86046511627907"/>
    <x v="1"/>
    <s v="plays"/>
    <x v="1290"/>
    <d v="2015-04-22T22:59:00"/>
  </r>
  <r>
    <n v="145.70000000000002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142857142857"/>
    <x v="1"/>
    <s v="plays"/>
    <x v="1291"/>
    <d v="2015-04-06T23:00:00"/>
  </r>
  <r>
    <n v="110.00000000000001"/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153846153846"/>
    <x v="1"/>
    <s v="plays"/>
    <x v="1292"/>
    <d v="2015-10-06T14:59:00"/>
  </r>
  <r>
    <n v="102.23333333333333"/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166666666667"/>
    <x v="1"/>
    <s v="plays"/>
    <x v="1293"/>
    <d v="2015-11-14T09:49:31"/>
  </r>
  <r>
    <n v="122"/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27272727272727"/>
    <x v="1"/>
    <s v="plays"/>
    <x v="1294"/>
    <d v="2015-10-19T03:00:00"/>
  </r>
  <r>
    <n v="101.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28125"/>
    <x v="1"/>
    <s v="plays"/>
    <x v="1295"/>
    <d v="2015-07-29T09:00:00"/>
  </r>
  <r>
    <n v="141.17647058823528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3913043478258"/>
    <x v="1"/>
    <s v="plays"/>
    <x v="1296"/>
    <d v="2016-03-13T16:12:53"/>
  </r>
  <r>
    <n v="109.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37815126050418"/>
    <x v="1"/>
    <s v="plays"/>
    <x v="1297"/>
    <d v="2016-05-01T09:55:58"/>
  </r>
  <r>
    <n v="104.65"/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4242424242422"/>
    <x v="1"/>
    <s v="plays"/>
    <x v="1298"/>
    <d v="2016-04-28T08:20:32"/>
  </r>
  <r>
    <n v="124"/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25"/>
    <x v="1"/>
    <s v="plays"/>
    <x v="1299"/>
    <d v="2015-07-14T11:32:39"/>
  </r>
  <r>
    <n v="135"/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x v="1"/>
    <s v="plays"/>
    <x v="1300"/>
    <d v="2016-06-01T10:57:00"/>
  </r>
  <r>
    <n v="102.75000000000001"/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2068965517238"/>
    <x v="1"/>
    <s v="plays"/>
    <x v="1301"/>
    <d v="2015-07-20T19:00:00"/>
  </r>
  <r>
    <n v="100"/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x v="1"/>
    <s v="plays"/>
    <x v="1302"/>
    <d v="2016-11-30T18:23:31"/>
  </r>
  <r>
    <n v="130.26085714285713"/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4166666666671"/>
    <x v="1"/>
    <s v="plays"/>
    <x v="1303"/>
    <d v="2016-07-31T03:00:00"/>
  </r>
  <r>
    <n v="39.627500000000005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346153846155"/>
    <x v="2"/>
    <s v="wearables"/>
    <x v="1304"/>
    <d v="2017-03-12T19:40:05"/>
  </r>
  <r>
    <n v="25.97666666666667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16279069767444"/>
    <x v="2"/>
    <s v="wearables"/>
    <x v="1305"/>
    <d v="2016-07-21T09:30:00"/>
  </r>
  <r>
    <n v="65.24636363636364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0393258426967"/>
    <x v="2"/>
    <s v="wearables"/>
    <x v="1306"/>
    <d v="2014-12-04T02:58:54"/>
  </r>
  <r>
    <n v="11.514000000000003"/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333333333334"/>
    <x v="2"/>
    <s v="wearables"/>
    <x v="1307"/>
    <d v="2016-02-17T04:04:39"/>
  </r>
  <r>
    <n v="11.360000000000003"/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4736842105264"/>
    <x v="2"/>
    <s v="wearables"/>
    <x v="1308"/>
    <d v="2016-10-08T06:43:32"/>
  </r>
  <r>
    <n v="111.99130434782609"/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142857142859"/>
    <x v="2"/>
    <s v="wearables"/>
    <x v="1309"/>
    <d v="2015-10-15T13:11:08"/>
  </r>
  <r>
    <n v="15.500000000000004"/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666666666666"/>
    <x v="2"/>
    <s v="wearables"/>
    <x v="1310"/>
    <d v="2016-08-19T08:00:50"/>
  </r>
  <r>
    <n v="32.027999999999999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x v="2"/>
    <s v="wearables"/>
    <x v="1311"/>
    <d v="2016-11-30T12:15:19"/>
  </r>
  <r>
    <n v="0.60869565217391841"/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x v="2"/>
    <s v="wearables"/>
    <x v="1312"/>
    <d v="2015-04-18T08:52:02"/>
  </r>
  <r>
    <n v="31.115000000000002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1639344262296"/>
    <x v="2"/>
    <s v="wearables"/>
    <x v="1313"/>
    <d v="2016-03-03T09:01:54"/>
  </r>
  <r>
    <n v="1.1266666666666647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363636363637"/>
    <x v="2"/>
    <s v="wearables"/>
    <x v="1314"/>
    <d v="2016-10-21T08:04:20"/>
  </r>
  <r>
    <n v="40.403999999999996"/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35483870967"/>
    <x v="2"/>
    <s v="wearables"/>
    <x v="1315"/>
    <d v="2015-11-05T17:00:00"/>
  </r>
  <r>
    <n v="1.333333333330966E-3"/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x v="2"/>
    <s v="wearables"/>
    <x v="1316"/>
    <d v="2016-02-28T15:05:09"/>
  </r>
  <r>
    <n v="5.7335000000000029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2631578947364"/>
    <x v="2"/>
    <s v="wearables"/>
    <x v="1317"/>
    <d v="2016-07-21T06:00:00"/>
  </r>
  <r>
    <n v="15.324999999999999"/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07407407407405"/>
    <x v="2"/>
    <s v="wearables"/>
    <x v="1318"/>
    <d v="2015-01-10T17:02:52"/>
  </r>
  <r>
    <n v="15.103448275862064"/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3333333333329"/>
    <x v="2"/>
    <s v="wearables"/>
    <x v="1319"/>
    <d v="2014-07-11T08:00:00"/>
  </r>
  <r>
    <n v="0.50299999999999789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6666666666666"/>
    <x v="2"/>
    <s v="wearables"/>
    <x v="1320"/>
    <d v="2016-12-30T15:00:00"/>
  </r>
  <r>
    <n v="1.3028138528138555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5714285714289"/>
    <x v="2"/>
    <s v="wearables"/>
    <x v="1321"/>
    <d v="2016-12-23T09:58:57"/>
  </r>
  <r>
    <n v="0.30285714285713805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x v="2"/>
    <s v="wearables"/>
    <x v="1322"/>
    <d v="2015-05-21T07:45:25"/>
  </r>
  <r>
    <n v="8.879999999999999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2727272727273"/>
    <x v="2"/>
    <s v="wearables"/>
    <x v="1323"/>
    <d v="2016-04-25T22:55:00"/>
  </r>
  <r>
    <n v="9.8400000000000034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66666666666664"/>
    <x v="2"/>
    <s v="wearables"/>
    <x v="1324"/>
    <d v="2016-10-13T07:12:32"/>
  </r>
  <r>
    <n v="2.4299999999999988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x v="2"/>
    <s v="wearables"/>
    <x v="1325"/>
    <d v="2016-12-29T18:03:55"/>
  </r>
  <r>
    <n v="1.1299999999999977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2727272727273"/>
    <x v="2"/>
    <s v="wearables"/>
    <x v="1326"/>
    <d v="2015-01-15T11:00:28"/>
  </r>
  <r>
    <n v="3.5520833333333335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85365853658537"/>
    <x v="2"/>
    <s v="wearables"/>
    <x v="1327"/>
    <d v="2015-05-29T08:17:15"/>
  </r>
  <r>
    <n v="2.3306666666666698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333333333333"/>
    <x v="2"/>
    <s v="wearables"/>
    <x v="1328"/>
    <d v="2016-10-14T07:25:34"/>
  </r>
  <r>
    <n v="0.81599999999999451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3333333333336"/>
    <x v="2"/>
    <s v="wearables"/>
    <x v="1329"/>
    <d v="2014-12-01T22:19:05"/>
  </r>
  <r>
    <n v="22.494285714285709"/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x v="2"/>
    <s v="wearables"/>
    <x v="1330"/>
    <d v="2016-07-01T20:00:00"/>
  </r>
  <r>
    <n v="1.3668000000000013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x v="2"/>
    <s v="wearables"/>
    <x v="1331"/>
    <d v="2016-08-17T04:05:54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x v="2"/>
    <s v="wearables"/>
    <x v="1332"/>
    <d v="2017-01-26T17:26:4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x v="2"/>
    <s v="wearables"/>
    <x v="1333"/>
    <d v="2014-07-15T18:33:45"/>
  </r>
  <r>
    <n v="10.754135338345861"/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2463768115945"/>
    <x v="2"/>
    <s v="wearables"/>
    <x v="1334"/>
    <d v="2016-03-11T10:34:47"/>
  </r>
  <r>
    <n v="19.759999999999998"/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x v="2"/>
    <s v="wearables"/>
    <x v="1335"/>
    <d v="2015-12-05T14:28:22"/>
  </r>
  <r>
    <n v="84.946999999999989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2767857142856"/>
    <x v="2"/>
    <s v="wearables"/>
    <x v="1336"/>
    <d v="2014-12-17T12:43:48"/>
  </r>
  <r>
    <n v="49.382000000000005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428571428573"/>
    <x v="2"/>
    <s v="wearables"/>
    <x v="1337"/>
    <d v="2017-03-03T05:51:19"/>
  </r>
  <r>
    <n v="3.3033333333333359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6666666666663"/>
    <x v="2"/>
    <s v="wearables"/>
    <x v="1338"/>
    <d v="2015-08-02T11:17:13"/>
  </r>
  <r>
    <n v="6.633999999999995"/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48648648648646"/>
    <x v="2"/>
    <s v="wearables"/>
    <x v="1339"/>
    <d v="2014-12-08T08:31:55"/>
  </r>
  <r>
    <n v="0"/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x v="2"/>
    <s v="wearables"/>
    <x v="1340"/>
    <d v="2014-08-15T06:17:33"/>
  </r>
  <r>
    <n v="70.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130434782606"/>
    <x v="2"/>
    <s v="wearables"/>
    <x v="1341"/>
    <d v="2016-10-01T06:58:37"/>
  </r>
  <r>
    <n v="0.20000000000000018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x v="2"/>
    <s v="wearables"/>
    <x v="1342"/>
    <d v="2015-07-17T11:35:39"/>
  </r>
  <r>
    <n v="102.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5603715170279"/>
    <x v="2"/>
    <s v="wearables"/>
    <x v="1343"/>
    <d v="2016-08-18T19:59:00"/>
  </r>
  <r>
    <n v="377.73333333333335"/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2589928057551"/>
    <x v="3"/>
    <s v="nonfiction"/>
    <x v="1344"/>
    <d v="2016-06-30T10:57:19"/>
  </r>
  <r>
    <n v="1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1428571428569"/>
    <x v="3"/>
    <s v="nonfiction"/>
    <x v="1345"/>
    <d v="2014-07-14T11:32:39"/>
  </r>
  <r>
    <n v="147.32653061224491"/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49664429530202"/>
    <x v="3"/>
    <s v="nonfiction"/>
    <x v="1346"/>
    <d v="2013-06-26T17:49:11"/>
  </r>
  <r>
    <n v="102.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1935483870968"/>
    <x v="3"/>
    <s v="nonfiction"/>
    <x v="1347"/>
    <d v="2015-03-07T07:18:45"/>
  </r>
  <r>
    <n v="101.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230769230768"/>
    <x v="3"/>
    <s v="nonfiction"/>
    <x v="1348"/>
    <d v="2014-12-18T04:08:53"/>
  </r>
  <r>
    <n v="204.2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0465116279073"/>
    <x v="3"/>
    <s v="nonfiction"/>
    <x v="1349"/>
    <d v="2015-12-15T22:59:00"/>
  </r>
  <r>
    <n v="104.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698717948717942"/>
    <x v="3"/>
    <s v="nonfiction"/>
    <x v="1350"/>
    <d v="2015-12-25T16:18:54"/>
  </r>
  <r>
    <n v="101.265"/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7500000000001"/>
    <x v="3"/>
    <s v="nonfiction"/>
    <x v="1351"/>
    <d v="2016-02-12T09:45:44"/>
  </r>
  <r>
    <n v="136.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3568281938327"/>
    <x v="3"/>
    <s v="nonfiction"/>
    <x v="1352"/>
    <d v="2015-09-04T19:59:00"/>
  </r>
  <r>
    <n v="133.6"/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0952380952381"/>
    <x v="3"/>
    <s v="nonfiction"/>
    <x v="1353"/>
    <d v="2013-03-10T16:00:00"/>
  </r>
  <r>
    <n v="130.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1875"/>
    <x v="3"/>
    <s v="nonfiction"/>
    <x v="1354"/>
    <d v="2016-06-11T11:22:59"/>
  </r>
  <r>
    <n v="122.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47107438016529"/>
    <x v="3"/>
    <s v="nonfiction"/>
    <x v="1355"/>
    <d v="2012-11-30T02:00:00"/>
  </r>
  <r>
    <n v="182.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3218390804603"/>
    <x v="3"/>
    <s v="nonfiction"/>
    <x v="1356"/>
    <d v="2013-07-04T16:56:00"/>
  </r>
  <r>
    <n v="125.30000000000001"/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53846153846152"/>
    <x v="3"/>
    <s v="nonfiction"/>
    <x v="1357"/>
    <d v="2013-02-28T21:59:00"/>
  </r>
  <r>
    <n v="111.66666666666667"/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67346938775512"/>
    <x v="3"/>
    <s v="nonfiction"/>
    <x v="1358"/>
    <d v="2011-06-25T05:42:03"/>
  </r>
  <r>
    <n v="115.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0526315789473"/>
    <x v="3"/>
    <s v="nonfiction"/>
    <x v="1359"/>
    <d v="2011-07-06T11:33:10"/>
  </r>
  <r>
    <n v="173.2"/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4074074074076"/>
    <x v="3"/>
    <s v="nonfiction"/>
    <x v="1360"/>
    <d v="2012-08-02T13:37:00"/>
  </r>
  <r>
    <n v="125.98333333333333"/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2575757575758"/>
    <x v="3"/>
    <s v="nonfiction"/>
    <x v="1361"/>
    <d v="2014-06-21T09:12:52"/>
  </r>
  <r>
    <n v="109.1"/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x v="3"/>
    <s v="nonfiction"/>
    <x v="1362"/>
    <d v="2013-09-07T14:25:31"/>
  </r>
  <r>
    <n v="100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x v="3"/>
    <s v="nonfiction"/>
    <x v="1363"/>
    <d v="2016-02-14T23:59:00"/>
  </r>
  <r>
    <n v="118.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166666666669"/>
    <x v="4"/>
    <s v="rock"/>
    <x v="1364"/>
    <d v="2015-01-07T08:41:46"/>
  </r>
  <r>
    <n v="100.26666666666667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130434782609"/>
    <x v="4"/>
    <s v="rock"/>
    <x v="1365"/>
    <d v="2015-03-16T08:35:52"/>
  </r>
  <r>
    <n v="126.48920000000001"/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35306122448986"/>
    <x v="4"/>
    <s v="rock"/>
    <x v="1366"/>
    <d v="2014-11-26T16:54:23"/>
  </r>
  <r>
    <n v="114.26"/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77777777777774"/>
    <x v="4"/>
    <s v="rock"/>
    <x v="1367"/>
    <d v="2015-11-13T17:04:10"/>
  </r>
  <r>
    <n v="110.7"/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0689655172413"/>
    <x v="4"/>
    <s v="rock"/>
    <x v="1368"/>
    <d v="2015-06-14T20:34:54"/>
  </r>
  <r>
    <n v="105.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67068965517228"/>
    <x v="4"/>
    <s v="rock"/>
    <x v="1369"/>
    <d v="2014-04-11T06:15:46"/>
  </r>
  <r>
    <n v="103.66666666666666"/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x v="4"/>
    <s v="rock"/>
    <x v="1370"/>
    <d v="2013-10-15T16:04:50"/>
  </r>
  <r>
    <n v="107.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142857142857"/>
    <x v="4"/>
    <s v="rock"/>
    <x v="1371"/>
    <d v="2015-05-07T10:12:22"/>
  </r>
  <r>
    <n v="124"/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x v="4"/>
    <s v="rock"/>
    <x v="1372"/>
    <d v="2012-07-12T09:45:32"/>
  </r>
  <r>
    <n v="105.01"/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230769230768"/>
    <x v="4"/>
    <s v="rock"/>
    <x v="1373"/>
    <d v="2016-12-30T14:50:33"/>
  </r>
  <r>
    <n v="189.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0606060606062"/>
    <x v="4"/>
    <s v="rock"/>
    <x v="1374"/>
    <d v="2016-03-24T18:53:08"/>
  </r>
  <r>
    <n v="171.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1559633027523"/>
    <x v="4"/>
    <s v="rock"/>
    <x v="1375"/>
    <d v="2017-01-14T17:35:19"/>
  </r>
  <r>
    <n v="252.48648648648651"/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07142857142854"/>
    <x v="4"/>
    <s v="rock"/>
    <x v="1376"/>
    <d v="2016-12-03T09:03:26"/>
  </r>
  <r>
    <n v="116.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0967741935484"/>
    <x v="4"/>
    <s v="rock"/>
    <x v="1377"/>
    <d v="2017-02-02T20:11:00"/>
  </r>
  <r>
    <n v="203.35000000000002"/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78947368421051"/>
    <x v="4"/>
    <s v="rock"/>
    <x v="1378"/>
    <d v="2016-08-01T10:13:30"/>
  </r>
  <r>
    <n v="111.60000000000001"/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07284768211923"/>
    <x v="4"/>
    <s v="rock"/>
    <x v="1379"/>
    <d v="2015-06-05T03:47:56"/>
  </r>
  <r>
    <n v="424"/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x v="4"/>
    <s v="rock"/>
    <x v="1380"/>
    <d v="2015-06-08T18:00:00"/>
  </r>
  <r>
    <n v="107.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56164383561648"/>
    <x v="4"/>
    <s v="rock"/>
    <x v="1381"/>
    <d v="2016-12-28T21:08:45"/>
  </r>
  <r>
    <n v="104.3625"/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2162162162161"/>
    <x v="4"/>
    <s v="rock"/>
    <x v="1382"/>
    <d v="2013-05-06T11:12:16"/>
  </r>
  <r>
    <n v="212.40909090909091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47311827956992"/>
    <x v="4"/>
    <s v="rock"/>
    <x v="1383"/>
    <d v="2016-12-22T17:47:58"/>
  </r>
  <r>
    <n v="124.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36507936507937"/>
    <x v="4"/>
    <s v="rock"/>
    <x v="1384"/>
    <d v="2015-07-05T09:38:42"/>
  </r>
  <r>
    <n v="110.406125"/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4104477611943"/>
    <x v="4"/>
    <s v="rock"/>
    <x v="1385"/>
    <d v="2016-04-29T04:11:00"/>
  </r>
  <r>
    <n v="218.75"/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x v="4"/>
    <s v="rock"/>
    <x v="1386"/>
    <d v="2015-07-29T07:31:29"/>
  </r>
  <r>
    <n v="136.625"/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4102564102569"/>
    <x v="4"/>
    <s v="rock"/>
    <x v="1387"/>
    <d v="2015-06-02T20:30:00"/>
  </r>
  <r>
    <n v="134.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1874999999998"/>
    <x v="4"/>
    <s v="rock"/>
    <x v="1388"/>
    <d v="2016-10-17T08:14:00"/>
  </r>
  <r>
    <n v="145.4"/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2352941176471"/>
    <x v="4"/>
    <s v="rock"/>
    <x v="1389"/>
    <d v="2016-08-13T03:32:37"/>
  </r>
  <r>
    <n v="109.10714285714285"/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8947368421052"/>
    <x v="4"/>
    <s v="rock"/>
    <x v="1390"/>
    <d v="2015-04-27T09:12:00"/>
  </r>
  <r>
    <n v="110.2"/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4615384615387"/>
    <x v="4"/>
    <s v="rock"/>
    <x v="1391"/>
    <d v="2015-08-21T20:59:00"/>
  </r>
  <r>
    <n v="113.64000000000001"/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17307692307693"/>
    <x v="4"/>
    <s v="rock"/>
    <x v="1392"/>
    <d v="2016-03-02T19:43:06"/>
  </r>
  <r>
    <n v="102.35000000000001"/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2692307692307"/>
    <x v="4"/>
    <s v="rock"/>
    <x v="1393"/>
    <d v="2016-08-01T08:22:03"/>
  </r>
  <r>
    <n v="122.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2352941176471"/>
    <x v="4"/>
    <s v="rock"/>
    <x v="1394"/>
    <d v="2017-02-28T19:00:00"/>
  </r>
  <r>
    <n v="111.88571428571427"/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56097560975611"/>
    <x v="4"/>
    <s v="rock"/>
    <x v="1395"/>
    <d v="2017-01-14T13:48:01"/>
  </r>
  <r>
    <n v="107.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1780821917803"/>
    <x v="4"/>
    <s v="rock"/>
    <x v="1396"/>
    <d v="2015-02-13T15:58:02"/>
  </r>
  <r>
    <n v="113.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56962025316452"/>
    <x v="4"/>
    <s v="rock"/>
    <x v="1397"/>
    <d v="2016-10-27T13:19:00"/>
  </r>
  <r>
    <n v="109.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46153846153845"/>
    <x v="4"/>
    <s v="rock"/>
    <x v="1398"/>
    <d v="2016-07-05T12:58:54"/>
  </r>
  <r>
    <n v="126.14444444444443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01086956521742"/>
    <x v="4"/>
    <s v="rock"/>
    <x v="1399"/>
    <d v="2014-10-06T16:06:13"/>
  </r>
  <r>
    <n v="167.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5294117647058"/>
    <x v="4"/>
    <s v="rock"/>
    <x v="1400"/>
    <d v="2016-06-11T21:30:00"/>
  </r>
  <r>
    <n v="496.51999999999992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0833333333331"/>
    <x v="4"/>
    <s v="rock"/>
    <x v="1401"/>
    <d v="2013-05-26T15:54:34"/>
  </r>
  <r>
    <n v="109.16"/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0442477876105"/>
    <x v="4"/>
    <s v="rock"/>
    <x v="1402"/>
    <d v="2015-04-30T16:16:51"/>
  </r>
  <r>
    <n v="102.57499999999999"/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66666666666664"/>
    <x v="4"/>
    <s v="rock"/>
    <x v="1403"/>
    <d v="2013-07-25T17:30:35"/>
  </r>
  <r>
    <n v="1.6620689655172383"/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04:14:45"/>
  </r>
  <r>
    <n v="0.41999999999999815"/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764705882352944"/>
    <x v="3"/>
    <s v="translations"/>
    <x v="1405"/>
    <d v="2014-11-28T09:20:01"/>
  </r>
  <r>
    <n v="0.12499999999999734"/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x v="3"/>
    <s v="translations"/>
    <x v="1406"/>
    <d v="2015-12-12T02:00:00"/>
  </r>
  <r>
    <n v="0.50000000000000044"/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x v="3"/>
    <s v="translations"/>
    <x v="1407"/>
    <d v="2014-08-12T04:52:58"/>
  </r>
  <r>
    <n v="7.1999999999999957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x v="3"/>
    <s v="translations"/>
    <x v="1408"/>
    <d v="2015-11-13T13:55:56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x v="3"/>
    <s v="translations"/>
    <x v="1409"/>
    <d v="2014-12-31T20:12:15"/>
  </r>
  <r>
    <n v="1.6666666666664831E-2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x v="3"/>
    <s v="translations"/>
    <x v="1410"/>
    <d v="2016-06-02T23:38:40"/>
  </r>
  <r>
    <n v="0.23333333333332984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"/>
    <x v="3"/>
    <s v="translations"/>
    <x v="1411"/>
    <d v="2015-02-05T17:25:00"/>
  </r>
  <r>
    <n v="4.5714285714285712"/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15384615384617"/>
    <x v="3"/>
    <s v="translations"/>
    <x v="1412"/>
    <d v="2014-12-03T17:31:39"/>
  </r>
  <r>
    <n v="5.0000000000000044"/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x v="3"/>
    <s v="translations"/>
    <x v="1413"/>
    <d v="2016-02-20T02:29:30"/>
  </r>
  <r>
    <n v="0.20000000000000018"/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x v="3"/>
    <s v="translations"/>
    <x v="1414"/>
    <d v="2017-01-02T22:04:27"/>
  </r>
  <r>
    <n v="18.181818181818176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88888888888886"/>
    <x v="3"/>
    <s v="translations"/>
    <x v="1415"/>
    <d v="2015-08-16T08:13:11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x v="3"/>
    <s v="translations"/>
    <x v="1416"/>
    <d v="2015-11-21T15:13:39"/>
  </r>
  <r>
    <n v="1.2222222222222245"/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03:11:00"/>
  </r>
  <r>
    <n v="0.20000000000000018"/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x v="3"/>
    <s v="translations"/>
    <x v="1418"/>
    <d v="2016-02-25T02:57:14"/>
  </r>
  <r>
    <n v="7.0634920634920606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02:56:59"/>
  </r>
  <r>
    <n v="2.7272727272727226"/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08:01:26"/>
  </r>
  <r>
    <n v="0.10000000000000009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13:58:29"/>
  </r>
  <r>
    <n v="0.10400000000000409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x v="3"/>
    <s v="translations"/>
    <x v="1422"/>
    <d v="2016-09-20T21:45:04"/>
  </r>
  <r>
    <n v="0.3333333333333299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0:38:51"/>
  </r>
  <r>
    <n v="20.36"/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142857142857"/>
    <x v="3"/>
    <s v="translations"/>
    <x v="1424"/>
    <d v="2016-11-15T10:13: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x v="3"/>
    <s v="translations"/>
    <x v="1425"/>
    <d v="2015-04-28T19:09:19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x v="3"/>
    <s v="translations"/>
    <x v="1426"/>
    <d v="2015-08-24T01:22:00"/>
  </r>
  <r>
    <n v="8.379999999999999"/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12:26:25"/>
  </r>
  <r>
    <n v="4.5000000000000036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0:06:57"/>
  </r>
  <r>
    <n v="0"/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x v="3"/>
    <s v="translations"/>
    <x v="1429"/>
    <d v="2015-04-09T17:27:22"/>
  </r>
  <r>
    <n v="8.06"/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1:31:28"/>
  </r>
  <r>
    <n v="31.947058823529417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319148936171"/>
    <x v="3"/>
    <s v="translations"/>
    <x v="1431"/>
    <d v="2015-11-25T22:03:36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x v="3"/>
    <s v="translations"/>
    <x v="1432"/>
    <d v="2015-07-20T10:43:48"/>
  </r>
  <r>
    <n v="6.7083333333333384"/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03:00:00"/>
  </r>
  <r>
    <n v="9.9878048780487774"/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454545454545"/>
    <x v="3"/>
    <s v="translations"/>
    <x v="1434"/>
    <d v="2015-06-08T07:00:00"/>
  </r>
  <r>
    <n v="0.10000000000000009"/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0:43:40"/>
  </r>
  <r>
    <n v="0.77000000000000401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0:24:17"/>
  </r>
  <r>
    <n v="26.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181818181818"/>
    <x v="3"/>
    <s v="translations"/>
    <x v="1437"/>
    <d v="2014-07-12T20:59:00"/>
  </r>
  <r>
    <n v="3.0000000000000027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x v="3"/>
    <s v="translations"/>
    <x v="1438"/>
    <d v="2016-04-27T05:55:00"/>
  </r>
  <r>
    <n v="6.6055045871559637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x v="3"/>
    <s v="translations"/>
    <x v="1439"/>
    <d v="2015-03-07T11:55:01"/>
  </r>
  <r>
    <n v="7.6923076923085532E-3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x v="3"/>
    <s v="translations"/>
    <x v="1440"/>
    <d v="2016-05-26T09:57:43"/>
  </r>
  <r>
    <n v="1.1222222222222245"/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333333333337"/>
    <x v="3"/>
    <s v="translations"/>
    <x v="1441"/>
    <d v="2015-09-11T10:22:49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x v="3"/>
    <s v="translations"/>
    <x v="1442"/>
    <d v="2016-05-25T07:29:18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x v="3"/>
    <s v="translations"/>
    <x v="1443"/>
    <d v="2017-01-02T14:13:29"/>
  </r>
  <r>
    <n v="0"/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x v="3"/>
    <s v="translations"/>
    <x v="1444"/>
    <d v="2015-09-12T12:57:4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x v="3"/>
    <s v="translations"/>
    <x v="1445"/>
    <d v="2015-06-14T05:00:55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x v="3"/>
    <s v="translations"/>
    <x v="1446"/>
    <d v="2016-04-21T02:44:38"/>
  </r>
  <r>
    <n v="1.4999999999998348E-2"/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x v="3"/>
    <s v="translations"/>
    <x v="1447"/>
    <d v="2016-07-08T09:32:14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x v="3"/>
    <s v="translations"/>
    <x v="1448"/>
    <d v="2015-05-21T21:25:00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x v="3"/>
    <s v="translations"/>
    <x v="1449"/>
    <d v="2015-05-10T11:28:25"/>
  </r>
  <r>
    <n v="9.9999999999544897E-4"/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x v="3"/>
    <s v="translations"/>
    <x v="1450"/>
    <d v="2016-02-19T20:06:37"/>
  </r>
  <r>
    <n v="1.0554089709757797E-2"/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x v="3"/>
    <s v="translations"/>
    <x v="1451"/>
    <d v="2014-11-18T16:00:59"/>
  </r>
  <r>
    <n v="0"/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x v="3"/>
    <s v="translations"/>
    <x v="1452"/>
    <d v="2014-07-28T08:52:43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x v="3"/>
    <s v="translations"/>
    <x v="1453"/>
    <d v="2017-04-15T07:42:27"/>
  </r>
  <r>
    <n v="0.85714285714285632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x v="3"/>
    <s v="translations"/>
    <x v="1454"/>
    <d v="2016-04-24T13:59:00"/>
  </r>
  <r>
    <n v="10.499999999999998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x v="3"/>
    <s v="translations"/>
    <x v="1455"/>
    <d v="2014-09-05T05:39:00"/>
  </r>
  <r>
    <n v="2.9000000000000026"/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3333333333336"/>
    <x v="3"/>
    <s v="translations"/>
    <x v="1456"/>
    <d v="2017-01-03T08:02:45"/>
  </r>
  <r>
    <n v="0"/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x v="3"/>
    <s v="translations"/>
    <x v="1457"/>
    <d v="2015-11-11T14:30:44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x v="3"/>
    <s v="translations"/>
    <x v="1458"/>
    <d v="2014-08-10T20:00:00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x v="3"/>
    <s v="translations"/>
    <x v="1459"/>
    <d v="2015-12-02T09:25:00"/>
  </r>
  <r>
    <n v="0"/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x v="3"/>
    <s v="translations"/>
    <x v="1460"/>
    <d v="2014-11-30T15:45:00"/>
  </r>
  <r>
    <n v="101.24459999999999"/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6673529411765"/>
    <x v="3"/>
    <s v="radio &amp; podcasts"/>
    <x v="1461"/>
    <d v="2014-10-20T16:00:00"/>
  </r>
  <r>
    <n v="108.5175"/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37999999999999"/>
    <x v="3"/>
    <s v="radio &amp; podcasts"/>
    <x v="1462"/>
    <d v="2013-04-10T07:54:31"/>
  </r>
  <r>
    <n v="147.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12:52:18"/>
  </r>
  <r>
    <n v="163.20000000000002"/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71794871794869"/>
    <x v="3"/>
    <s v="radio &amp; podcasts"/>
    <x v="1464"/>
    <d v="2013-02-16T07:52:38"/>
  </r>
  <r>
    <n v="456.41449999999998"/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2732513451197"/>
    <x v="3"/>
    <s v="radio &amp; podcasts"/>
    <x v="1465"/>
    <d v="2012-03-21T19:00:00"/>
  </r>
  <r>
    <n v="107.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8266129032254"/>
    <x v="3"/>
    <s v="radio &amp; podcasts"/>
    <x v="1466"/>
    <d v="2016-01-11T21:00:00"/>
  </r>
  <r>
    <n v="115.08"/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0:14:45"/>
  </r>
  <r>
    <n v="102.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1126279863482"/>
    <x v="3"/>
    <s v="radio &amp; podcasts"/>
    <x v="1468"/>
    <d v="2011-06-11T16:20:49"/>
  </r>
  <r>
    <n v="108.42485875706214"/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417445482865"/>
    <x v="3"/>
    <s v="radio &amp; podcasts"/>
    <x v="1469"/>
    <d v="2013-02-15T06:21:49"/>
  </r>
  <r>
    <n v="125.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2839506172838"/>
    <x v="3"/>
    <s v="radio &amp; podcasts"/>
    <x v="1470"/>
    <d v="2012-12-28T11:51:03"/>
  </r>
  <r>
    <n v="103.840625"/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77551020408163"/>
    <x v="3"/>
    <s v="radio &amp; podcasts"/>
    <x v="1471"/>
    <d v="2015-04-09T14:58:54"/>
  </r>
  <r>
    <n v="138.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0238095238095"/>
    <x v="3"/>
    <s v="radio &amp; podcasts"/>
    <x v="1472"/>
    <d v="2013-10-16T05:01:43"/>
  </r>
  <r>
    <n v="120.51600000000001"/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2553191489363"/>
    <x v="3"/>
    <s v="radio &amp; podcasts"/>
    <x v="1473"/>
    <d v="2012-03-01T15:30:39"/>
  </r>
  <r>
    <n v="112.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15789473684212"/>
    <x v="3"/>
    <s v="radio &amp; podcasts"/>
    <x v="1474"/>
    <d v="2013-09-13T09:28:12"/>
  </r>
  <r>
    <n v="188.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3356009070289"/>
    <x v="3"/>
    <s v="radio &amp; podcasts"/>
    <x v="1475"/>
    <d v="2014-12-19T20:59:00"/>
  </r>
  <r>
    <n v="661.55466666666666"/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3275109170302"/>
    <x v="3"/>
    <s v="radio &amp; podcasts"/>
    <x v="1476"/>
    <d v="2011-09-09T17:00:22"/>
  </r>
  <r>
    <n v="111.31"/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495934959349597"/>
    <x v="3"/>
    <s v="radio &amp; podcasts"/>
    <x v="1477"/>
    <d v="2011-12-22T19:00:00"/>
  </r>
  <r>
    <n v="1181.6142199999999"/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87190495010373"/>
    <x v="3"/>
    <s v="radio &amp; podcasts"/>
    <x v="1478"/>
    <d v="2013-05-14T12:55:13"/>
  </r>
  <r>
    <n v="137.375"/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5774647887324"/>
    <x v="3"/>
    <s v="radio &amp; podcasts"/>
    <x v="1479"/>
    <d v="2014-05-09T19:59:00"/>
  </r>
  <r>
    <n v="117.04040000000001"/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57795275590544"/>
    <x v="3"/>
    <s v="radio &amp; podcasts"/>
    <x v="1480"/>
    <d v="2013-07-26T09:00:00"/>
  </r>
  <r>
    <n v="2.1000000000000019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x v="3"/>
    <s v="fiction"/>
    <x v="1481"/>
    <d v="2013-11-02T14:09:05"/>
  </r>
  <r>
    <n v="0.10000000000000009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x v="3"/>
    <s v="fiction"/>
    <x v="1482"/>
    <d v="2012-09-06T23:51:00"/>
  </r>
  <r>
    <n v="0.71428571428571175"/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x v="3"/>
    <s v="fiction"/>
    <x v="1483"/>
    <d v="2016-07-21T20:37:55"/>
  </r>
  <r>
    <n v="0"/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x v="3"/>
    <s v="fiction"/>
    <x v="1484"/>
    <d v="2012-07-21T06:51:00"/>
  </r>
  <r>
    <n v="2.2388059701492491"/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x v="3"/>
    <s v="fiction"/>
    <x v="1485"/>
    <d v="2015-06-20T11:06:13"/>
  </r>
  <r>
    <n v="0.23999999999999577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x v="3"/>
    <s v="fiction"/>
    <x v="1486"/>
    <d v="2015-02-26T20:02:41"/>
  </r>
  <r>
    <n v="0"/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x v="3"/>
    <s v="fiction"/>
    <x v="1487"/>
    <d v="2016-08-02T14:01:11"/>
  </r>
  <r>
    <n v="2.4000000000000021"/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x v="3"/>
    <s v="fiction"/>
    <x v="1488"/>
    <d v="2014-01-05T05:31:0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x v="3"/>
    <s v="fiction"/>
    <x v="1489"/>
    <d v="2012-11-15T07:40:52"/>
  </r>
  <r>
    <n v="30.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0526315789474"/>
    <x v="3"/>
    <s v="fiction"/>
    <x v="1490"/>
    <d v="2013-10-02T05:27:54"/>
  </r>
  <r>
    <n v="8.3333333333333375"/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x v="3"/>
    <s v="fiction"/>
    <x v="1491"/>
    <d v="2015-02-15T07:38:00"/>
  </r>
  <r>
    <n v="0.74999999999999512"/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x v="3"/>
    <s v="fiction"/>
    <x v="1492"/>
    <d v="2011-06-18T13:14:06"/>
  </r>
  <r>
    <n v="0"/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x v="3"/>
    <s v="fiction"/>
    <x v="1493"/>
    <d v="2013-06-16T12:47:55"/>
  </r>
  <r>
    <n v="8.8999999999999968"/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4545454545453"/>
    <x v="3"/>
    <s v="fiction"/>
    <x v="1494"/>
    <d v="2015-04-03T07:38:00"/>
  </r>
  <r>
    <n v="0"/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x v="3"/>
    <s v="fiction"/>
    <x v="1495"/>
    <d v="2011-08-27T10:57:11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x v="3"/>
    <s v="fiction"/>
    <x v="1496"/>
    <d v="2014-09-16T03:24:19"/>
  </r>
  <r>
    <n v="6.6666666666659324E-3"/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x v="3"/>
    <s v="fiction"/>
    <x v="1497"/>
    <d v="2013-07-31T11:43:00"/>
  </r>
  <r>
    <n v="1.9000000000000017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x v="3"/>
    <s v="fiction"/>
    <x v="1498"/>
    <d v="2014-09-03T15:36:18"/>
  </r>
  <r>
    <n v="0.24999999999999467"/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x v="3"/>
    <s v="fiction"/>
    <x v="1499"/>
    <d v="2016-08-04T16:10:33"/>
  </r>
  <r>
    <n v="25.035714285714285"/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3333333333334"/>
    <x v="3"/>
    <s v="fiction"/>
    <x v="1500"/>
    <d v="2013-05-01T13:42:37"/>
  </r>
  <r>
    <n v="166.33076923076922"/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1073446327684"/>
    <x v="8"/>
    <s v="photobooks"/>
    <x v="1501"/>
    <d v="2015-07-08T06:00:23"/>
  </r>
  <r>
    <n v="101.44545454545455"/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35866261398181"/>
    <x v="8"/>
    <s v="photobooks"/>
    <x v="1502"/>
    <d v="2016-03-25T14:00:00"/>
  </r>
  <r>
    <n v="107.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492957746479"/>
    <x v="8"/>
    <s v="photobooks"/>
    <x v="1503"/>
    <d v="2016-10-23T00:20:01"/>
  </r>
  <r>
    <n v="277.93846153846158"/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59851301115239"/>
    <x v="8"/>
    <s v="photobooks"/>
    <x v="1504"/>
    <d v="2014-06-10T00:33:00"/>
  </r>
  <r>
    <n v="103.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37681159420288"/>
    <x v="8"/>
    <s v="photobooks"/>
    <x v="1505"/>
    <d v="2016-03-22T12:01:00"/>
  </r>
  <r>
    <n v="111.4"/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0465116279073"/>
    <x v="8"/>
    <s v="photobooks"/>
    <x v="1506"/>
    <d v="2014-07-24T10:51:44"/>
  </r>
  <r>
    <n v="2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1818181818187"/>
    <x v="8"/>
    <s v="photobooks"/>
    <x v="1507"/>
    <d v="2010-05-15T00:10:00"/>
  </r>
  <r>
    <n v="110.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3744075829388"/>
    <x v="8"/>
    <s v="photobooks"/>
    <x v="1508"/>
    <d v="2014-06-27T06:44:41"/>
  </r>
  <r>
    <n v="123.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397959183674"/>
    <x v="8"/>
    <s v="photobooks"/>
    <x v="1509"/>
    <d v="2017-02-14T14:59:00"/>
  </r>
  <r>
    <n v="101.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1506172839506"/>
    <x v="8"/>
    <s v="photobooks"/>
    <x v="1510"/>
    <d v="2014-07-19T01:14:38"/>
  </r>
  <r>
    <n v="111.79285714285714"/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75728155339809"/>
    <x v="8"/>
    <s v="photobooks"/>
    <x v="1511"/>
    <d v="2015-11-18T07:00:04"/>
  </r>
  <r>
    <n v="558.7714285714286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79104477611939"/>
    <x v="8"/>
    <s v="photobooks"/>
    <x v="1512"/>
    <d v="2017-02-05T08:25:39"/>
  </r>
  <r>
    <n v="150.01875000000001"/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093023255814"/>
    <x v="8"/>
    <s v="photobooks"/>
    <x v="1513"/>
    <d v="2014-07-16T07:17:46"/>
  </r>
  <r>
    <n v="106.476"/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431818181819"/>
    <x v="8"/>
    <s v="photobooks"/>
    <x v="1514"/>
    <d v="2015-09-27T06:20:40"/>
  </r>
  <r>
    <n v="157.18899999999999"/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027027027029"/>
    <x v="8"/>
    <s v="photobooks"/>
    <x v="1515"/>
    <d v="2016-03-15T21:04:57"/>
  </r>
  <r>
    <n v="108.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137931034483"/>
    <x v="8"/>
    <s v="photobooks"/>
    <x v="1516"/>
    <d v="2016-10-06T06:00:00"/>
  </r>
  <r>
    <n v="161.98000000000002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07317073170732"/>
    <x v="8"/>
    <s v="photobooks"/>
    <x v="1517"/>
    <d v="2014-12-05T22:00:00"/>
  </r>
  <r>
    <n v="205.36666666666665"/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2966101694915"/>
    <x v="8"/>
    <s v="photobooks"/>
    <x v="1518"/>
    <d v="2014-05-31T11:40:52"/>
  </r>
  <r>
    <n v="103.36388888888889"/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56896551724131"/>
    <x v="8"/>
    <s v="photobooks"/>
    <x v="1519"/>
    <d v="2014-06-20T13:59:00"/>
  </r>
  <r>
    <n v="103.47222222222223"/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2694610778443"/>
    <x v="8"/>
    <s v="photobooks"/>
    <x v="1520"/>
    <d v="2014-12-18T20:00:00"/>
  </r>
  <r>
    <n v="106.81333333333333"/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4680851063831"/>
    <x v="8"/>
    <s v="photobooks"/>
    <x v="1521"/>
    <d v="2016-06-06T20:01:31"/>
  </r>
  <r>
    <n v="138.96574712643678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391592920354"/>
    <x v="8"/>
    <s v="photobooks"/>
    <x v="1522"/>
    <d v="2014-10-17T11:55:39"/>
  </r>
  <r>
    <n v="124.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4024896265561"/>
    <x v="8"/>
    <s v="photobooks"/>
    <x v="1523"/>
    <d v="2014-12-22T16:00:00"/>
  </r>
  <r>
    <n v="207.00000000000003"/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8571428571428"/>
    <x v="8"/>
    <s v="photobooks"/>
    <x v="1524"/>
    <d v="2017-02-20T04:01:30"/>
  </r>
  <r>
    <n v="174.00576923076923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15357142857138"/>
    <x v="8"/>
    <s v="photobooks"/>
    <x v="1525"/>
    <d v="2016-08-18T08:52:18"/>
  </r>
  <r>
    <n v="120.32608695652173"/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39285714285708"/>
    <x v="8"/>
    <s v="photobooks"/>
    <x v="1526"/>
    <d v="2016-01-18T22:37:27"/>
  </r>
  <r>
    <n v="110.44428571428573"/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2142857142863"/>
    <x v="8"/>
    <s v="photobooks"/>
    <x v="1527"/>
    <d v="2017-03-14T05:24:46"/>
  </r>
  <r>
    <n v="281.56666666666672"/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3750000000003"/>
    <x v="8"/>
    <s v="photobooks"/>
    <x v="1528"/>
    <d v="2017-01-31T16:00:00"/>
  </r>
  <r>
    <n v="100.67894736842105"/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666666666666"/>
    <x v="8"/>
    <s v="photobooks"/>
    <x v="1529"/>
    <d v="2015-03-19T06:05:20"/>
  </r>
  <r>
    <n v="134.82571428571427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1990846681922"/>
    <x v="8"/>
    <s v="photobooks"/>
    <x v="1530"/>
    <d v="2015-10-23T10:24:55"/>
  </r>
  <r>
    <n v="175.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3835616438359"/>
    <x v="8"/>
    <s v="photobooks"/>
    <x v="1531"/>
    <d v="2014-11-30T19:00:00"/>
  </r>
  <r>
    <n v="484.01999999999992"/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16326530612244"/>
    <x v="8"/>
    <s v="photobooks"/>
    <x v="1532"/>
    <d v="2016-02-15T07:00:00"/>
  </r>
  <r>
    <n v="145.14000000000001"/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081081081081"/>
    <x v="8"/>
    <s v="photobooks"/>
    <x v="1533"/>
    <d v="2016-05-01T19:59:00"/>
  </r>
  <r>
    <n v="417.73333333333335"/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05149051490511"/>
    <x v="8"/>
    <s v="photobooks"/>
    <x v="1534"/>
    <d v="2015-09-04T08:11:02"/>
  </r>
  <r>
    <n v="132.42499999999998"/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4545454545456"/>
    <x v="8"/>
    <s v="photobooks"/>
    <x v="1535"/>
    <d v="2016-05-23T14:00:00"/>
  </r>
  <r>
    <n v="250.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15406593406595"/>
    <x v="8"/>
    <s v="photobooks"/>
    <x v="1536"/>
    <d v="2015-08-27T11:15:10"/>
  </r>
  <r>
    <n v="179.9"/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75"/>
    <x v="8"/>
    <s v="photobooks"/>
    <x v="1537"/>
    <d v="2016-08-06T10:00:00"/>
  </r>
  <r>
    <n v="102.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7391304347825"/>
    <x v="8"/>
    <s v="photobooks"/>
    <x v="1538"/>
    <d v="2015-01-22T10:46:10"/>
  </r>
  <r>
    <n v="135.98609999999999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4859154929582"/>
    <x v="8"/>
    <s v="photobooks"/>
    <x v="1539"/>
    <d v="2017-01-03T14:03:39"/>
  </r>
  <r>
    <n v="117.86666666666667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0816326530611"/>
    <x v="8"/>
    <s v="photobooks"/>
    <x v="1540"/>
    <d v="2014-11-25T17:15:00"/>
  </r>
  <r>
    <n v="3.3333333333329662E-2"/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x v="8"/>
    <s v="nature"/>
    <x v="1541"/>
    <d v="2014-12-31T09:05:38"/>
  </r>
  <r>
    <n v="4.0000000000000036"/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x v="8"/>
    <s v="nature"/>
    <x v="1542"/>
    <d v="2015-06-30T15:55:00"/>
  </r>
  <r>
    <n v="0.44444444444444731"/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x v="8"/>
    <s v="nature"/>
    <x v="1543"/>
    <d v="2014-11-22T05:13:54"/>
  </r>
  <r>
    <n v="0"/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x v="8"/>
    <s v="nature"/>
    <x v="1544"/>
    <d v="2015-03-31T16:18:00"/>
  </r>
  <r>
    <n v="3.3333333333329662E-2"/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x v="8"/>
    <s v="nature"/>
    <x v="1545"/>
    <d v="2015-03-02T13:16:00"/>
  </r>
  <r>
    <n v="28.900000000000002"/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2727272727273"/>
    <x v="8"/>
    <s v="nature"/>
    <x v="1546"/>
    <d v="2014-09-16T21:06:39"/>
  </r>
  <r>
    <n v="0"/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x v="8"/>
    <s v="nature"/>
    <x v="1547"/>
    <d v="2017-02-23T02:14:42"/>
  </r>
  <r>
    <n v="8.5714285714285747"/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x v="8"/>
    <s v="nature"/>
    <x v="1548"/>
    <d v="2015-11-08T14:10:20"/>
  </r>
  <r>
    <n v="34"/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3333333333332"/>
    <x v="8"/>
    <s v="nature"/>
    <x v="1549"/>
    <d v="2015-11-02T20:15:59"/>
  </r>
  <r>
    <n v="13.466666666666672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28571428571429"/>
    <x v="8"/>
    <s v="nature"/>
    <x v="1550"/>
    <d v="2016-05-12T02:47:1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x v="8"/>
    <s v="nature"/>
    <x v="1551"/>
    <d v="2015-05-27T11:47:19"/>
  </r>
  <r>
    <n v="49.186046511627914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875"/>
    <x v="8"/>
    <s v="nature"/>
    <x v="1552"/>
    <d v="2014-09-30T19:59:00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x v="8"/>
    <s v="nature"/>
    <x v="1553"/>
    <d v="2015-09-01T22:47:27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x v="8"/>
    <s v="nature"/>
    <x v="1554"/>
    <d v="2015-08-01T22:03:10"/>
  </r>
  <r>
    <n v="0"/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x v="8"/>
    <s v="nature"/>
    <x v="1555"/>
    <d v="2015-09-17T09:00:00"/>
  </r>
  <r>
    <n v="45.13333333333334"/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16666666666664"/>
    <x v="8"/>
    <s v="nature"/>
    <x v="1556"/>
    <d v="2016-07-03T19:40:24"/>
  </r>
  <r>
    <n v="4.0000000000000036"/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x v="8"/>
    <s v="nature"/>
    <x v="1557"/>
    <d v="2014-09-20T07:40:33"/>
  </r>
  <r>
    <n v="4.6666666666666634"/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66666666666666"/>
    <x v="8"/>
    <s v="nature"/>
    <x v="1558"/>
    <d v="2015-08-28T04:12:00"/>
  </r>
  <r>
    <n v="0.33333333333332993"/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x v="8"/>
    <s v="nature"/>
    <x v="1559"/>
    <d v="2015-04-28T17:16:39"/>
  </r>
  <r>
    <n v="3.7599999999999967"/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x v="8"/>
    <s v="nature"/>
    <x v="1560"/>
    <d v="2014-11-12T17:29:53"/>
  </r>
  <r>
    <n v="0.6700000000000039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x v="3"/>
    <s v="art books"/>
    <x v="1561"/>
    <d v="2013-11-06T18:00:03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x v="3"/>
    <s v="art books"/>
    <x v="1562"/>
    <d v="2009-12-01T16:50:00"/>
  </r>
  <r>
    <n v="1.4166666666666661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x v="3"/>
    <s v="art books"/>
    <x v="1563"/>
    <d v="2014-03-14T08:49:11"/>
  </r>
  <r>
    <n v="0.10000000000000009"/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x v="3"/>
    <s v="art books"/>
    <x v="1564"/>
    <d v="2015-05-28T12:05:00"/>
  </r>
  <r>
    <n v="2.500000000000002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x v="3"/>
    <s v="art books"/>
    <x v="1565"/>
    <d v="2011-06-08T09:31:01"/>
  </r>
  <r>
    <n v="21.250000000000004"/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084745762711"/>
    <x v="3"/>
    <s v="art books"/>
    <x v="1566"/>
    <d v="2016-07-27T14:00:00"/>
  </r>
  <r>
    <n v="4.1176470588235254"/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3076923076923"/>
    <x v="3"/>
    <s v="art books"/>
    <x v="1567"/>
    <d v="2014-02-16T16:00:00"/>
  </r>
  <r>
    <n v="13.639999999999997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x v="3"/>
    <s v="art books"/>
    <x v="1568"/>
    <d v="2014-12-23T17:29:45"/>
  </r>
  <r>
    <n v="0"/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x v="3"/>
    <s v="art books"/>
    <x v="1569"/>
    <d v="2013-05-25T08:18:34"/>
  </r>
  <r>
    <n v="41.400000000000006"/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69230769230766"/>
    <x v="3"/>
    <s v="art books"/>
    <x v="1570"/>
    <d v="2016-04-08T10:31:22"/>
  </r>
  <r>
    <n v="0.66115702479339067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x v="3"/>
    <s v="art books"/>
    <x v="1571"/>
    <d v="2015-06-19T10:28:03"/>
  </r>
  <r>
    <n v="5.0000000000000044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66666666666664"/>
    <x v="3"/>
    <s v="art books"/>
    <x v="1572"/>
    <d v="2016-02-28T15:59:00"/>
  </r>
  <r>
    <n v="2.4777777777777787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3333333333329"/>
    <x v="3"/>
    <s v="art books"/>
    <x v="1573"/>
    <d v="2017-03-31T19:59:00"/>
  </r>
  <r>
    <n v="5.0599999999999978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3333333333329"/>
    <x v="3"/>
    <s v="art books"/>
    <x v="1574"/>
    <d v="2015-02-17T14:15:29"/>
  </r>
  <r>
    <n v="22.909999999999997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7142857142856"/>
    <x v="3"/>
    <s v="art books"/>
    <x v="1575"/>
    <d v="2014-07-09T04:34:56"/>
  </r>
  <r>
    <n v="13"/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x v="3"/>
    <s v="art books"/>
    <x v="1576"/>
    <d v="2015-06-30T13:06:08"/>
  </r>
  <r>
    <n v="0.54999999999999494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x v="3"/>
    <s v="art books"/>
    <x v="1577"/>
    <d v="2012-07-24T12:20:48"/>
  </r>
  <r>
    <n v="10.806536636794938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x v="3"/>
    <s v="art books"/>
    <x v="1578"/>
    <d v="2010-09-01T18:00:00"/>
  </r>
  <r>
    <n v="0.84008400840084319"/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x v="3"/>
    <s v="art books"/>
    <x v="1579"/>
    <d v="2013-08-28T15:54:51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x v="3"/>
    <s v="art books"/>
    <x v="1580"/>
    <d v="2012-05-20T17:12:06"/>
  </r>
  <r>
    <n v="0.50000000000000044"/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x v="8"/>
    <s v="places"/>
    <x v="1581"/>
    <d v="2015-12-19T02:46:30"/>
  </r>
  <r>
    <n v="9.2999999999999972"/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x v="8"/>
    <s v="places"/>
    <x v="1582"/>
    <d v="2015-10-26T13:20:00"/>
  </r>
  <r>
    <n v="7.5000000000002842E-2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x v="8"/>
    <s v="places"/>
    <x v="1583"/>
    <d v="2014-09-25T13:43:11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x v="8"/>
    <s v="places"/>
    <x v="1584"/>
    <d v="2014-05-30T07:35:01"/>
  </r>
  <r>
    <n v="79"/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666666666666"/>
    <x v="8"/>
    <s v="places"/>
    <x v="1585"/>
    <d v="2016-12-25T03:00:00"/>
  </r>
  <r>
    <n v="0"/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x v="8"/>
    <s v="places"/>
    <x v="1586"/>
    <d v="2015-04-04T17:30:22"/>
  </r>
  <r>
    <n v="1.3333333333331865E-2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x v="8"/>
    <s v="places"/>
    <x v="1587"/>
    <d v="2014-12-13T14:49:25"/>
  </r>
  <r>
    <n v="0"/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x v="8"/>
    <s v="places"/>
    <x v="1588"/>
    <d v="2015-01-31T12:12:00"/>
  </r>
  <r>
    <n v="0"/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x v="8"/>
    <s v="places"/>
    <x v="1589"/>
    <d v="2015-10-09T15:38:06"/>
  </r>
  <r>
    <n v="1.7000000000000015"/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x v="8"/>
    <s v="places"/>
    <x v="1590"/>
    <d v="2015-09-23T12:34:24"/>
  </r>
  <r>
    <n v="29.228571428571428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78260869565219"/>
    <x v="8"/>
    <s v="places"/>
    <x v="1591"/>
    <d v="2016-04-03T08:25:41"/>
  </r>
  <r>
    <n v="0"/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x v="8"/>
    <s v="places"/>
    <x v="1592"/>
    <d v="2015-03-27T16:44:45"/>
  </r>
  <r>
    <n v="1.3636363636360116E-2"/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x v="8"/>
    <s v="places"/>
    <x v="1593"/>
    <d v="2015-02-28T12:17:35"/>
  </r>
  <r>
    <n v="20.499999999999996"/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8"/>
    <s v="places"/>
    <x v="1594"/>
    <d v="2016-05-15T08:21:00"/>
  </r>
  <r>
    <n v="0.28000000000000247"/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x v="8"/>
    <s v="places"/>
    <x v="1595"/>
    <d v="2014-06-18T12:13:00"/>
  </r>
  <r>
    <n v="2.3076923076923106"/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x v="8"/>
    <s v="places"/>
    <x v="1596"/>
    <d v="2014-12-13T03:19:29"/>
  </r>
  <r>
    <n v="0"/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x v="8"/>
    <s v="places"/>
    <x v="1597"/>
    <d v="2016-09-20T00:29:57"/>
  </r>
  <r>
    <n v="0.12499999999999734"/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x v="8"/>
    <s v="places"/>
    <x v="1598"/>
    <d v="2015-07-26T08:00:58"/>
  </r>
  <r>
    <n v="0"/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x v="8"/>
    <s v="places"/>
    <x v="1599"/>
    <d v="2016-04-08T03:56:16"/>
  </r>
  <r>
    <n v="7.3400000000000016"/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77777777777779"/>
    <x v="8"/>
    <s v="places"/>
    <x v="1600"/>
    <d v="2014-07-14T21:11:00"/>
  </r>
  <r>
    <n v="108.2492"/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25535714285714"/>
    <x v="4"/>
    <s v="rock"/>
    <x v="1601"/>
    <d v="2011-05-04T18:13:53"/>
  </r>
  <r>
    <n v="100.16666666666667"/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3125"/>
    <x v="4"/>
    <s v="rock"/>
    <x v="1602"/>
    <d v="2011-10-14T15:00:00"/>
  </r>
  <r>
    <n v="100.03299999999999"/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88666666666663"/>
    <x v="4"/>
    <s v="rock"/>
    <x v="1603"/>
    <d v="2012-01-27T20:04:19"/>
  </r>
  <r>
    <n v="122.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2857142857142"/>
    <x v="4"/>
    <s v="rock"/>
    <x v="1604"/>
    <d v="2012-03-17T11:17:15"/>
  </r>
  <r>
    <n v="100.69333333333334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0909090909091"/>
    <x v="4"/>
    <s v="rock"/>
    <x v="1605"/>
    <d v="2011-07-31T23:00:00"/>
  </r>
  <r>
    <n v="101.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29673913043479"/>
    <x v="4"/>
    <s v="rock"/>
    <x v="1606"/>
    <d v="2011-03-23T17:40:38"/>
  </r>
  <r>
    <n v="145.11000000000001"/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85365853658533"/>
    <x v="4"/>
    <s v="rock"/>
    <x v="1607"/>
    <d v="2012-06-14T11:24:11"/>
  </r>
  <r>
    <n v="101.25"/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26086956521742"/>
    <x v="4"/>
    <s v="rock"/>
    <x v="1608"/>
    <d v="2013-12-31T21:26:00"/>
  </r>
  <r>
    <n v="118.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x v="4"/>
    <s v="rock"/>
    <x v="1609"/>
    <d v="2011-11-02T00:00:00"/>
  </r>
  <r>
    <n v="271.84999999999997"/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4642857142854"/>
    <x v="4"/>
    <s v="rock"/>
    <x v="1610"/>
    <d v="2012-12-15T14:11:50"/>
  </r>
  <r>
    <n v="125.125"/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4074074074076"/>
    <x v="4"/>
    <s v="rock"/>
    <x v="1611"/>
    <d v="2013-06-04T16:00:32"/>
  </r>
  <r>
    <n v="110.00000000000001"/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x v="4"/>
    <s v="rock"/>
    <x v="1612"/>
    <d v="2013-01-02T12:59:44"/>
  </r>
  <r>
    <n v="101.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3846153846154"/>
    <x v="4"/>
    <s v="rock"/>
    <x v="1613"/>
    <d v="2012-07-21T17:40:02"/>
  </r>
  <r>
    <n v="102.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88311688311686"/>
    <x v="4"/>
    <s v="rock"/>
    <x v="1614"/>
    <d v="2014-08-03T09:00:00"/>
  </r>
  <r>
    <n v="114.12499999999999"/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2352941176464"/>
    <x v="4"/>
    <s v="rock"/>
    <x v="1615"/>
    <d v="2011-12-12T18:13:16"/>
  </r>
  <r>
    <n v="104.2"/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69426751592357"/>
    <x v="4"/>
    <s v="rock"/>
    <x v="1616"/>
    <d v="2012-11-22T14:00:00"/>
  </r>
  <r>
    <n v="145.85714285714286"/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0253164556956"/>
    <x v="4"/>
    <s v="rock"/>
    <x v="1617"/>
    <d v="2013-11-01T11:00:00"/>
  </r>
  <r>
    <n v="105.06666666666666"/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0370370370374"/>
    <x v="4"/>
    <s v="rock"/>
    <x v="1618"/>
    <d v="2013-03-08T07:42:15"/>
  </r>
  <r>
    <n v="133.33333333333331"/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56521739130437"/>
    <x v="4"/>
    <s v="rock"/>
    <x v="1619"/>
    <d v="2014-09-14T20:28:06"/>
  </r>
  <r>
    <n v="112.99999999999999"/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0588235294116"/>
    <x v="4"/>
    <s v="rock"/>
    <x v="1620"/>
    <d v="2013-02-23T00:09:00"/>
  </r>
  <r>
    <n v="121.2"/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378378378378"/>
    <x v="4"/>
    <s v="rock"/>
    <x v="1621"/>
    <d v="2012-05-27T19:59:00"/>
  </r>
  <r>
    <n v="101.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461538461538"/>
    <x v="4"/>
    <s v="rock"/>
    <x v="1622"/>
    <d v="2014-12-16T23:59:00"/>
  </r>
  <r>
    <n v="101.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1111111111114"/>
    <x v="4"/>
    <s v="rock"/>
    <x v="1623"/>
    <d v="2013-08-27T08:31:29"/>
  </r>
  <r>
    <n v="118"/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x v="4"/>
    <s v="rock"/>
    <x v="1624"/>
    <d v="2013-01-09T00:48:55"/>
  </r>
  <r>
    <n v="155.33333333333331"/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1923076923077"/>
    <x v="4"/>
    <s v="rock"/>
    <x v="1625"/>
    <d v="2012-09-11T08:47:33"/>
  </r>
  <r>
    <n v="101.18750000000001"/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3703703703709"/>
    <x v="4"/>
    <s v="rock"/>
    <x v="1626"/>
    <d v="2013-12-01T13:21:07"/>
  </r>
  <r>
    <n v="117"/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78947368421055"/>
    <x v="4"/>
    <s v="rock"/>
    <x v="1627"/>
    <d v="2012-11-25T20:59:00"/>
  </r>
  <r>
    <n v="100.925"/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75"/>
    <x v="4"/>
    <s v="rock"/>
    <x v="1628"/>
    <d v="2014-06-17T09:41:22"/>
  </r>
  <r>
    <n v="103.66666666666666"/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53658536585371"/>
    <x v="4"/>
    <s v="rock"/>
    <x v="1629"/>
    <d v="2014-02-20T12:48:53"/>
  </r>
  <r>
    <n v="265.25"/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06349206349202"/>
    <x v="4"/>
    <s v="rock"/>
    <x v="1630"/>
    <d v="2012-03-01T22:59:00"/>
  </r>
  <r>
    <n v="155.91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2556390977444"/>
    <x v="4"/>
    <s v="rock"/>
    <x v="1631"/>
    <d v="2012-10-12T12:37:41"/>
  </r>
  <r>
    <n v="101.62500000000001"/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89361702127653"/>
    <x v="4"/>
    <s v="rock"/>
    <x v="1632"/>
    <d v="2011-09-24T00:10:54"/>
  </r>
  <r>
    <n v="100"/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379310344828"/>
    <x v="4"/>
    <s v="rock"/>
    <x v="1633"/>
    <d v="2012-01-15T21:00:00"/>
  </r>
  <r>
    <n v="100.49999999999999"/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25"/>
    <x v="4"/>
    <s v="rock"/>
    <x v="1634"/>
    <d v="2011-06-01T21:59:00"/>
  </r>
  <r>
    <n v="125.30000000000001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29729729729726"/>
    <x v="4"/>
    <s v="rock"/>
    <x v="1635"/>
    <d v="2016-07-11T12:51:01"/>
  </r>
  <r>
    <n v="103.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32183908046"/>
    <x v="4"/>
    <s v="rock"/>
    <x v="1636"/>
    <d v="2011-06-11T20:00:00"/>
  </r>
  <r>
    <n v="103.8"/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x v="4"/>
    <s v="rock"/>
    <x v="1637"/>
    <d v="2009-12-31T15:39:00"/>
  </r>
  <r>
    <n v="105"/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88888888888886"/>
    <x v="4"/>
    <s v="rock"/>
    <x v="1638"/>
    <d v="2013-02-28T13:25:00"/>
  </r>
  <r>
    <n v="100"/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36842105263165"/>
    <x v="4"/>
    <s v="rock"/>
    <x v="1639"/>
    <d v="2012-03-03T07:39:25"/>
  </r>
  <r>
    <n v="169.86"/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67058823529413"/>
    <x v="4"/>
    <s v="rock"/>
    <x v="1640"/>
    <d v="2010-08-02T17:59:00"/>
  </r>
  <r>
    <n v="101.4"/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x v="4"/>
    <s v="pop"/>
    <x v="1641"/>
    <d v="2014-12-19T06:19:04"/>
  </r>
  <r>
    <n v="100"/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57142857142854"/>
    <x v="4"/>
    <s v="pop"/>
    <x v="1642"/>
    <d v="2011-06-13T16:35:27"/>
  </r>
  <r>
    <n v="124.69999999999999"/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351351351352"/>
    <x v="4"/>
    <s v="pop"/>
    <x v="1643"/>
    <d v="2012-09-24T11:46:52"/>
  </r>
  <r>
    <n v="109.5"/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46875"/>
    <x v="4"/>
    <s v="pop"/>
    <x v="1644"/>
    <d v="2012-11-21T18:26:00"/>
  </r>
  <r>
    <n v="110.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x v="4"/>
    <s v="pop"/>
    <x v="1645"/>
    <d v="2013-09-18T06:49:00"/>
  </r>
  <r>
    <n v="110.2"/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4216867469879"/>
    <x v="4"/>
    <s v="pop"/>
    <x v="1646"/>
    <d v="2014-08-14T10:11:00"/>
  </r>
  <r>
    <n v="104.71999999999998"/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2608695652173"/>
    <x v="4"/>
    <s v="pop"/>
    <x v="1647"/>
    <d v="2012-06-09T01:49:37"/>
  </r>
  <r>
    <n v="125.2608695652174"/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1111111111113"/>
    <x v="4"/>
    <s v="pop"/>
    <x v="1648"/>
    <d v="2011-03-20T07:54:42"/>
  </r>
  <r>
    <n v="100.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89259259259259"/>
    <x v="4"/>
    <s v="pop"/>
    <x v="1649"/>
    <d v="2014-05-23T08:25:55"/>
  </r>
  <r>
    <n v="141.55000000000001"/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6875"/>
    <x v="4"/>
    <s v="pop"/>
    <x v="1650"/>
    <d v="2013-10-09T02:27:17"/>
  </r>
  <r>
    <n v="100.75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4"/>
    <s v="pop"/>
    <x v="1651"/>
    <d v="2011-04-25T22:59:00"/>
  </r>
  <r>
    <n v="100.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14285714285708"/>
    <x v="4"/>
    <s v="pop"/>
    <x v="1652"/>
    <d v="2013-11-24T04:49:53"/>
  </r>
  <r>
    <n v="174.2304"/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4285714285716"/>
    <x v="4"/>
    <s v="pop"/>
    <x v="1653"/>
    <d v="2011-04-24T12:01:36"/>
  </r>
  <r>
    <n v="119.90909090909092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4117647058826"/>
    <x v="4"/>
    <s v="pop"/>
    <x v="1654"/>
    <d v="2012-04-18T13:22:40"/>
  </r>
  <r>
    <n v="142.86666666666665"/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45833333333336"/>
    <x v="4"/>
    <s v="pop"/>
    <x v="1655"/>
    <d v="2012-04-05T10:00:20"/>
  </r>
  <r>
    <n v="100.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333333333334"/>
    <x v="4"/>
    <s v="pop"/>
    <x v="1656"/>
    <d v="2012-12-13T14:17:32"/>
  </r>
  <r>
    <n v="104.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0339366515837"/>
    <x v="4"/>
    <s v="pop"/>
    <x v="1657"/>
    <d v="2012-05-24T10:46:08"/>
  </r>
  <r>
    <n v="132.23333333333335"/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49532710280369"/>
    <x v="4"/>
    <s v="pop"/>
    <x v="1658"/>
    <d v="2012-12-18T06:20:00"/>
  </r>
  <r>
    <n v="112.80000000000001"/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3333333333333"/>
    <x v="4"/>
    <s v="pop"/>
    <x v="1659"/>
    <d v="2013-12-17T04:00:00"/>
  </r>
  <r>
    <n v="1253.75"/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1111111111111"/>
    <x v="4"/>
    <s v="pop"/>
    <x v="1660"/>
    <d v="2016-04-30T13:59:00"/>
  </r>
  <r>
    <n v="102.50632911392405"/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78217821782184"/>
    <x v="4"/>
    <s v="pop"/>
    <x v="1661"/>
    <d v="2016-01-17T13:00:00"/>
  </r>
  <r>
    <n v="102.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3548387096774"/>
    <x v="4"/>
    <s v="pop"/>
    <x v="1662"/>
    <d v="2011-12-30T21:45:36"/>
  </r>
  <r>
    <n v="108"/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x v="4"/>
    <s v="pop"/>
    <x v="1663"/>
    <d v="2015-01-31T16:31:47"/>
  </r>
  <r>
    <n v="122.40879999999999"/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4494382022467"/>
    <x v="4"/>
    <s v="pop"/>
    <x v="1664"/>
    <d v="2012-03-15T19:59:00"/>
  </r>
  <r>
    <n v="119.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56989247311824"/>
    <x v="4"/>
    <s v="pop"/>
    <x v="1665"/>
    <d v="2011-02-21T19:00:00"/>
  </r>
  <r>
    <n v="160.88"/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081632653061"/>
    <x v="4"/>
    <s v="pop"/>
    <x v="1666"/>
    <d v="2013-03-27T21:04:33"/>
  </r>
  <r>
    <n v="126.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597560975609753"/>
    <x v="4"/>
    <s v="pop"/>
    <x v="1667"/>
    <d v="2014-03-10T22:59:00"/>
  </r>
  <r>
    <n v="102.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4482758620683"/>
    <x v="4"/>
    <s v="pop"/>
    <x v="1668"/>
    <d v="2011-11-27T20:35:39"/>
  </r>
  <r>
    <n v="139.75"/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x v="4"/>
    <s v="pop"/>
    <x v="1669"/>
    <d v="2016-05-31T13:14:36"/>
  </r>
  <r>
    <n v="102.60000000000001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08695652173914"/>
    <x v="4"/>
    <s v="pop"/>
    <x v="1670"/>
    <d v="2010-07-04T20:00:00"/>
  </r>
  <r>
    <n v="100.67349999999999"/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48961038961041"/>
    <x v="4"/>
    <s v="pop"/>
    <x v="1671"/>
    <d v="2016-08-01T05:03:34"/>
  </r>
  <r>
    <n v="112.94117647058823"/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3673469387756"/>
    <x v="4"/>
    <s v="pop"/>
    <x v="1672"/>
    <d v="2012-06-04T07:45:30"/>
  </r>
  <r>
    <n v="128.09523809523807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3220338983052"/>
    <x v="4"/>
    <s v="pop"/>
    <x v="1673"/>
    <d v="2015-03-06T13:04:52"/>
  </r>
  <r>
    <n v="201.7"/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47787610619469"/>
    <x v="4"/>
    <s v="pop"/>
    <x v="1674"/>
    <d v="2016-08-17T22:59:00"/>
  </r>
  <r>
    <n v="137.416"/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16470588235299"/>
    <x v="4"/>
    <s v="pop"/>
    <x v="1675"/>
    <d v="2011-10-16T14:03:00"/>
  </r>
  <r>
    <n v="115.33333333333333"/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095238095238"/>
    <x v="4"/>
    <s v="pop"/>
    <x v="1676"/>
    <d v="2012-04-20T19:59:00"/>
  </r>
  <r>
    <n v="111.66666666666667"/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380952380952"/>
    <x v="4"/>
    <s v="pop"/>
    <x v="1677"/>
    <d v="2016-04-15T21:59:00"/>
  </r>
  <r>
    <n v="118.39999999999999"/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4897959183675"/>
    <x v="4"/>
    <s v="pop"/>
    <x v="1678"/>
    <d v="2014-02-06T12:31:11"/>
  </r>
  <r>
    <n v="1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x v="4"/>
    <s v="pop"/>
    <x v="1679"/>
    <d v="2011-07-21T17:39:05"/>
  </r>
  <r>
    <n v="117.5"/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x v="4"/>
    <s v="pop"/>
    <x v="1680"/>
    <d v="2014-07-12T10:11:07"/>
  </r>
  <r>
    <n v="101.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75090497737563"/>
    <x v="4"/>
    <s v="faith"/>
    <x v="1681"/>
    <d v="2017-03-28T18:00:00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x v="4"/>
    <s v="faith"/>
    <x v="1682"/>
    <d v="2017-04-13T20:07:40"/>
  </r>
  <r>
    <n v="21.714285714285719"/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x v="4"/>
    <s v="faith"/>
    <x v="1683"/>
    <d v="2017-04-07T10:45:38"/>
  </r>
  <r>
    <n v="109.125"/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3564356435644"/>
    <x v="4"/>
    <s v="faith"/>
    <x v="1684"/>
    <d v="2017-03-17T10:34:01"/>
  </r>
  <r>
    <n v="102.85714285714285"/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x v="4"/>
    <s v="faith"/>
    <x v="1685"/>
    <d v="2017-03-23T21:00:23"/>
  </r>
  <r>
    <n v="0.36000000000000476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x v="4"/>
    <s v="faith"/>
    <x v="1686"/>
    <d v="2017-04-27T11:15:19"/>
  </r>
  <r>
    <n v="31.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28205128205124"/>
    <x v="4"/>
    <s v="faith"/>
    <x v="1687"/>
    <d v="2017-04-10T12:15:00"/>
  </r>
  <r>
    <n v="44.3"/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285714285714"/>
    <x v="4"/>
    <s v="faith"/>
    <x v="1688"/>
    <d v="2017-04-09T03:49:54"/>
  </r>
  <r>
    <n v="100"/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2857142857142"/>
    <x v="4"/>
    <s v="faith"/>
    <x v="1689"/>
    <d v="2017-03-16T13:37:10"/>
  </r>
  <r>
    <n v="25.4"/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27272727272727"/>
    <x v="4"/>
    <s v="faith"/>
    <x v="1690"/>
    <d v="2017-04-06T01:20:42"/>
  </r>
  <r>
    <n v="33.473333333333329"/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315789473682"/>
    <x v="4"/>
    <s v="faith"/>
    <x v="1691"/>
    <d v="2017-04-02T17:00:00"/>
  </r>
  <r>
    <n v="47.8"/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333333333334"/>
    <x v="4"/>
    <s v="faith"/>
    <x v="1692"/>
    <d v="2017-03-26T15:59:00"/>
  </r>
  <r>
    <n v="9.3333333333333375"/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x v="4"/>
    <s v="faith"/>
    <x v="1693"/>
    <d v="2017-04-09T12:00:00"/>
  </r>
  <r>
    <n v="4.9999999999994493E-2"/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x v="4"/>
    <s v="faith"/>
    <x v="1694"/>
    <d v="2017-03-26T20:36:00"/>
  </r>
  <r>
    <n v="11.708333333333332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86956521739133"/>
    <x v="4"/>
    <s v="faith"/>
    <x v="1695"/>
    <d v="2017-04-09T17:00:00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x v="4"/>
    <s v="faith"/>
    <x v="1696"/>
    <d v="2017-03-31T16:40:11"/>
  </r>
  <r>
    <n v="20.208000000000006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1818181818181"/>
    <x v="4"/>
    <s v="faith"/>
    <x v="1697"/>
    <d v="2017-04-09T15:47: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x v="4"/>
    <s v="faith"/>
    <x v="1698"/>
    <d v="2017-03-25T19:33:00"/>
  </r>
  <r>
    <n v="4.2311459353574943"/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x v="4"/>
    <s v="faith"/>
    <x v="1699"/>
    <d v="2017-04-11T12:44:05"/>
  </r>
  <r>
    <n v="26.0600000000000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4683544303801"/>
    <x v="4"/>
    <s v="faith"/>
    <x v="1700"/>
    <d v="2017-03-31T20:00:00"/>
  </r>
  <r>
    <n v="0.1980198019801982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x v="4"/>
    <s v="faith"/>
    <x v="1701"/>
    <d v="2015-01-15T07:56:45"/>
  </r>
  <r>
    <n v="6.0606060606094303E-3"/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x v="4"/>
    <s v="faith"/>
    <x v="1702"/>
    <d v="2015-03-30T11:52:30"/>
  </r>
  <r>
    <n v="1.0199999999999987"/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x v="4"/>
    <s v="faith"/>
    <x v="1703"/>
    <d v="2015-08-30T22:45:37"/>
  </r>
  <r>
    <n v="65.100000000000009"/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363636363636"/>
    <x v="4"/>
    <s v="faith"/>
    <x v="1704"/>
    <d v="2015-02-15T19:21:13"/>
  </r>
  <r>
    <n v="0"/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x v="4"/>
    <s v="faith"/>
    <x v="1705"/>
    <d v="2015-09-09T08:00:00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x v="4"/>
    <s v="faith"/>
    <x v="1706"/>
    <d v="2015-08-22T23:21:12"/>
  </r>
  <r>
    <n v="9.7400000000000038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1111111111114"/>
    <x v="4"/>
    <s v="faith"/>
    <x v="1707"/>
    <d v="2016-03-28T08:18:15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x v="4"/>
    <s v="faith"/>
    <x v="1708"/>
    <d v="2016-05-01T12:48:26"/>
  </r>
  <r>
    <n v="4.8571428571428594"/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x v="4"/>
    <s v="faith"/>
    <x v="1709"/>
    <d v="2014-08-31T11:39:00"/>
  </r>
  <r>
    <n v="0.68000000000000282"/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x v="4"/>
    <s v="faith"/>
    <x v="1710"/>
    <d v="2016-01-18T05:00:00"/>
  </r>
  <r>
    <n v="10.499999999999998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x v="4"/>
    <s v="faith"/>
    <x v="1711"/>
    <d v="2014-09-01T07:30:34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x v="4"/>
    <s v="faith"/>
    <x v="1712"/>
    <d v="2015-06-30T13:55:53"/>
  </r>
  <r>
    <n v="1.6666666666666718"/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x v="4"/>
    <s v="faith"/>
    <x v="1713"/>
    <d v="2014-10-05T11:13:32"/>
  </r>
  <r>
    <n v="7.8679999999999968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0588235294117"/>
    <x v="4"/>
    <s v="faith"/>
    <x v="1714"/>
    <d v="2015-05-01T14:02:41"/>
  </r>
  <r>
    <n v="0.21999999999999797"/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x v="4"/>
    <s v="faith"/>
    <x v="1715"/>
    <d v="2015-03-30T19:22:00"/>
  </r>
  <r>
    <n v="7.4999999999999956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x v="4"/>
    <s v="faith"/>
    <x v="1716"/>
    <d v="2016-12-09T06:51:39"/>
  </r>
  <r>
    <n v="42.725880551301685"/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4390243902438"/>
    <x v="4"/>
    <s v="faith"/>
    <x v="1717"/>
    <d v="2016-04-20T20:00:00"/>
  </r>
  <r>
    <n v="0.2142857142857113"/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x v="4"/>
    <s v="faith"/>
    <x v="1718"/>
    <d v="2016-05-13T20:59:00"/>
  </r>
  <r>
    <n v="0.87500000000000355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66666666666666"/>
    <x v="4"/>
    <s v="faith"/>
    <x v="1719"/>
    <d v="2014-09-17T04:49:51"/>
  </r>
  <r>
    <n v="5.6250000000000018"/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25"/>
    <x v="4"/>
    <s v="faith"/>
    <x v="1720"/>
    <d v="2014-11-09T11:47:51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x v="4"/>
    <s v="faith"/>
    <x v="1721"/>
    <d v="2015-12-11T03:04:23"/>
  </r>
  <r>
    <n v="3.472222222222765E-2"/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x v="4"/>
    <s v="faith"/>
    <x v="1722"/>
    <d v="2016-04-02T16:10:00"/>
  </r>
  <r>
    <n v="6.4999999999999947"/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6666666666666"/>
    <x v="4"/>
    <s v="faith"/>
    <x v="1723"/>
    <d v="2015-06-30T22:00:00"/>
  </r>
  <r>
    <n v="0.5833333333333357"/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x v="4"/>
    <s v="faith"/>
    <x v="1724"/>
    <d v="2014-10-30T14:22:42"/>
  </r>
  <r>
    <n v="10.18181818181818"/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2222222222221"/>
    <x v="4"/>
    <s v="faith"/>
    <x v="1725"/>
    <d v="2014-08-24T15:14:09"/>
  </r>
  <r>
    <n v="33.784615384615378"/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x v="4"/>
    <s v="faith"/>
    <x v="1726"/>
    <d v="2014-06-27T14:04:24"/>
  </r>
  <r>
    <n v="3.3333333333329662E-2"/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x v="4"/>
    <s v="faith"/>
    <x v="1727"/>
    <d v="2015-04-05T03:00:00"/>
  </r>
  <r>
    <n v="68.399999999999991"/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285714285714"/>
    <x v="4"/>
    <s v="faith"/>
    <x v="1728"/>
    <d v="2015-10-21T07:01:14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x v="4"/>
    <s v="faith"/>
    <x v="1729"/>
    <d v="2016-06-09T17:15:06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x v="4"/>
    <s v="faith"/>
    <x v="1730"/>
    <d v="2015-10-24T18:06:23"/>
  </r>
  <r>
    <n v="0"/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x v="4"/>
    <s v="faith"/>
    <x v="1731"/>
    <d v="2015-06-11T07:00:00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x v="4"/>
    <s v="faith"/>
    <x v="1732"/>
    <d v="2016-01-15T21:00:00"/>
  </r>
  <r>
    <n v="0"/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x v="4"/>
    <s v="faith"/>
    <x v="1733"/>
    <d v="2016-09-13T13:30:00"/>
  </r>
  <r>
    <n v="2.2222222222223476E-2"/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x v="4"/>
    <s v="faith"/>
    <x v="1734"/>
    <d v="2015-05-07T16:52:36"/>
  </r>
  <r>
    <n v="10.999999999999998"/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x v="4"/>
    <s v="faith"/>
    <x v="1735"/>
    <d v="2016-08-07T11:32:25"/>
  </r>
  <r>
    <n v="0.73333333333333028"/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x v="4"/>
    <s v="faith"/>
    <x v="1736"/>
    <d v="2015-11-08T13:40:33"/>
  </r>
  <r>
    <n v="21.250000000000004"/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66666666666664"/>
    <x v="4"/>
    <s v="faith"/>
    <x v="1737"/>
    <d v="2015-07-20T14:46:32"/>
  </r>
  <r>
    <n v="0.40000000000000036"/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x v="4"/>
    <s v="faith"/>
    <x v="1738"/>
    <d v="2014-10-02T12:59:02"/>
  </r>
  <r>
    <n v="0.10000000000000009"/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x v="4"/>
    <s v="faith"/>
    <x v="1739"/>
    <d v="2016-05-04T11:58:52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x v="4"/>
    <s v="faith"/>
    <x v="1740"/>
    <d v="2015-07-16T11:37:02"/>
  </r>
  <r>
    <n v="110.83333333333334"/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76923076923077"/>
    <x v="8"/>
    <s v="photobooks"/>
    <x v="1741"/>
    <d v="2015-06-10T07:04:31"/>
  </r>
  <r>
    <n v="108.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0588235294116"/>
    <x v="8"/>
    <s v="photobooks"/>
    <x v="1742"/>
    <d v="2017-01-07T13:00:00"/>
  </r>
  <r>
    <n v="100.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25373134328353"/>
    <x v="8"/>
    <s v="photobooks"/>
    <x v="1743"/>
    <d v="2016-08-26T19:59:00"/>
  </r>
  <r>
    <n v="118.45454545454545"/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1428571428569"/>
    <x v="8"/>
    <s v="photobooks"/>
    <x v="1744"/>
    <d v="2015-03-08T05:31:17"/>
  </r>
  <r>
    <n v="114.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4157303370791"/>
    <x v="8"/>
    <s v="photobooks"/>
    <x v="1745"/>
    <d v="2016-12-21T18:00:00"/>
  </r>
  <r>
    <n v="148.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1682242990653"/>
    <x v="8"/>
    <s v="photobooks"/>
    <x v="1746"/>
    <d v="2016-11-23T18:00:00"/>
  </r>
  <r>
    <n v="104.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08805031446541"/>
    <x v="8"/>
    <s v="photobooks"/>
    <x v="1747"/>
    <d v="2015-11-13T07:00:00"/>
  </r>
  <r>
    <n v="129.94800000000001"/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237569060775"/>
    <x v="8"/>
    <s v="photobooks"/>
    <x v="1748"/>
    <d v="2015-09-02T14:49:03"/>
  </r>
  <r>
    <n v="123.48756218905473"/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36641221374043"/>
    <x v="8"/>
    <s v="photobooks"/>
    <x v="1749"/>
    <d v="2017-03-01T11:00:00"/>
  </r>
  <r>
    <n v="201.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47999999999996"/>
    <x v="8"/>
    <s v="photobooks"/>
    <x v="1750"/>
    <d v="2016-04-19T12:05:04"/>
  </r>
  <r>
    <n v="102.89999999999999"/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8852459016392"/>
    <x v="8"/>
    <s v="photobooks"/>
    <x v="1751"/>
    <d v="2015-03-19T09:45:23"/>
  </r>
  <r>
    <n v="260.16666666666663"/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8888888888889"/>
    <x v="8"/>
    <s v="photobooks"/>
    <x v="1752"/>
    <d v="2016-10-13T22:04:42"/>
  </r>
  <r>
    <n v="1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5714285714283"/>
    <x v="8"/>
    <s v="photobooks"/>
    <x v="1753"/>
    <d v="2016-03-21T08:59:28"/>
  </r>
  <r>
    <n v="110.52941176470587"/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8888888888889"/>
    <x v="8"/>
    <s v="photobooks"/>
    <x v="1754"/>
    <d v="2015-04-03T12:02:33"/>
  </r>
  <r>
    <n v="120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x v="8"/>
    <s v="photobooks"/>
    <x v="1755"/>
    <d v="2015-10-05T10:56:01"/>
  </r>
  <r>
    <n v="102.82909090909091"/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x v="8"/>
    <s v="photobooks"/>
    <x v="1756"/>
    <d v="2016-08-28T20:01:09"/>
  </r>
  <r>
    <n v="115.99999999999999"/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8571428571428"/>
    <x v="8"/>
    <s v="photobooks"/>
    <x v="1757"/>
    <d v="2017-01-28T11:29:00"/>
  </r>
  <r>
    <n v="114.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1481481481481"/>
    <x v="8"/>
    <s v="photobooks"/>
    <x v="1758"/>
    <d v="2016-07-14T14:56:32"/>
  </r>
  <r>
    <n v="106.60000000000001"/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7551020408163"/>
    <x v="8"/>
    <s v="photobooks"/>
    <x v="1759"/>
    <d v="2015-03-25T10:53:49"/>
  </r>
  <r>
    <n v="165.44"/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8039215686271"/>
    <x v="8"/>
    <s v="photobooks"/>
    <x v="1760"/>
    <d v="2016-02-25T08:08:33"/>
  </r>
  <r>
    <n v="155"/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66666666666664"/>
    <x v="8"/>
    <s v="photobooks"/>
    <x v="1761"/>
    <d v="2015-09-12T05:37:40"/>
  </r>
  <r>
    <n v="885"/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15:34:05"/>
  </r>
  <r>
    <n v="101.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3559322033899"/>
    <x v="8"/>
    <s v="photobooks"/>
    <x v="1763"/>
    <d v="2016-10-23T12:50:40"/>
  </r>
  <r>
    <n v="19.599999999999994"/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2051282051285"/>
    <x v="8"/>
    <s v="photobooks"/>
    <x v="1764"/>
    <d v="2014-08-03T03:39:39"/>
  </r>
  <r>
    <n v="59.467839999999995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6970873786407"/>
    <x v="8"/>
    <s v="photobooks"/>
    <x v="1765"/>
    <d v="2014-08-13T15:31:52"/>
  </r>
  <r>
    <n v="0"/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x v="8"/>
    <s v="photobooks"/>
    <x v="1766"/>
    <d v="2014-08-25T12:38:08"/>
  </r>
  <r>
    <n v="45.720000000000006"/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15384615384613"/>
    <x v="8"/>
    <s v="photobooks"/>
    <x v="1767"/>
    <d v="2014-08-03T07:48:04"/>
  </r>
  <r>
    <n v="3.7399999999999989"/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66666666666667"/>
    <x v="8"/>
    <s v="photobooks"/>
    <x v="1768"/>
    <d v="2014-09-27T05:27:24"/>
  </r>
  <r>
    <n v="2.7024999999999966"/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36363636363633"/>
    <x v="8"/>
    <s v="photobooks"/>
    <x v="1769"/>
    <d v="2015-01-13T11:39:19"/>
  </r>
  <r>
    <n v="56.51428571428572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0:43:14"/>
  </r>
  <r>
    <n v="21.30952380952381"/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15:30:40"/>
  </r>
  <r>
    <n v="15.600000000000003"/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57894736842103"/>
    <x v="8"/>
    <s v="photobooks"/>
    <x v="1772"/>
    <d v="2014-07-06T09:13:56"/>
  </r>
  <r>
    <n v="6.2566666666666659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8947368421052"/>
    <x v="8"/>
    <s v="photobooks"/>
    <x v="1773"/>
    <d v="2015-01-19T10:14:58"/>
  </r>
  <r>
    <n v="45.92"/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07692307692307"/>
    <x v="8"/>
    <s v="photobooks"/>
    <x v="1774"/>
    <d v="2014-11-29T06:59:00"/>
  </r>
  <r>
    <n v="65.101538461538453"/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2903225806451"/>
    <x v="8"/>
    <s v="photobooks"/>
    <x v="1775"/>
    <d v="2014-10-24T15:26:00"/>
  </r>
  <r>
    <n v="6.6999999999999948"/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x v="8"/>
    <s v="photobooks"/>
    <x v="1776"/>
    <d v="2014-10-29T14:57:51"/>
  </r>
  <r>
    <n v="13.5625"/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0:34:13"/>
  </r>
  <r>
    <n v="1.9900000000000029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3333333333329"/>
    <x v="8"/>
    <s v="photobooks"/>
    <x v="1778"/>
    <d v="2015-03-27T11:43:15"/>
  </r>
  <r>
    <n v="36.236363636363635"/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473684210526"/>
    <x v="8"/>
    <s v="photobooks"/>
    <x v="1779"/>
    <d v="2016-09-02T08:36:20"/>
  </r>
  <r>
    <n v="39.743333333333332"/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0789473684205"/>
    <x v="8"/>
    <s v="photobooks"/>
    <x v="1780"/>
    <d v="2016-07-02T06:25:10"/>
  </r>
  <r>
    <n v="25.763636363636365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1666666666664"/>
    <x v="8"/>
    <s v="photobooks"/>
    <x v="1781"/>
    <d v="2016-09-15T06:49:05"/>
  </r>
  <r>
    <n v="15.491428571428568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210526315789"/>
    <x v="8"/>
    <s v="photobooks"/>
    <x v="1782"/>
    <d v="2016-02-21T05:48:09"/>
  </r>
  <r>
    <n v="23.692500000000006"/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27027027027027"/>
    <x v="8"/>
    <s v="photobooks"/>
    <x v="1783"/>
    <d v="2015-05-21T14:47:58"/>
  </r>
  <r>
    <n v="39.76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2424242424242"/>
    <x v="8"/>
    <s v="photobooks"/>
    <x v="1784"/>
    <d v="2015-01-30T19:25:00"/>
  </r>
  <r>
    <n v="20.220833333333331"/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35185185185183"/>
    <x v="8"/>
    <s v="photobooks"/>
    <x v="1785"/>
    <d v="2014-10-15T16:00:00"/>
  </r>
  <r>
    <n v="47.631578947368425"/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06896551724139"/>
    <x v="8"/>
    <s v="photobooks"/>
    <x v="1786"/>
    <d v="2014-12-15T05:12:57"/>
  </r>
  <r>
    <n v="15.329999999999998"/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75"/>
    <x v="8"/>
    <s v="photobooks"/>
    <x v="1787"/>
    <d v="2015-04-04T06:43:57"/>
  </r>
  <r>
    <n v="1.3818181818181841"/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x v="8"/>
    <s v="photobooks"/>
    <x v="1788"/>
    <d v="2014-10-31T14:45:42"/>
  </r>
  <r>
    <n v="0.50000000000000044"/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x v="8"/>
    <s v="photobooks"/>
    <x v="1789"/>
    <d v="2015-01-11T22:00:03"/>
  </r>
  <r>
    <n v="4.9575757575757606"/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6666666666666"/>
    <x v="8"/>
    <s v="photobooks"/>
    <x v="1790"/>
    <d v="2015-02-05T08:11:18"/>
  </r>
  <r>
    <n v="3.5666666666666624"/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x v="8"/>
    <s v="photobooks"/>
    <x v="1791"/>
    <d v="2015-01-29T09:46:05"/>
  </r>
  <r>
    <n v="61.124000000000002"/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3525179856115"/>
    <x v="8"/>
    <s v="photobooks"/>
    <x v="1792"/>
    <d v="2015-08-09T22:59:00"/>
  </r>
  <r>
    <n v="1.3333333333333308"/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x v="8"/>
    <s v="photobooks"/>
    <x v="1793"/>
    <d v="2014-11-27T14:24:00"/>
  </r>
  <r>
    <n v="11.077777777777776"/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88888888888886"/>
    <x v="8"/>
    <s v="photobooks"/>
    <x v="1794"/>
    <d v="2015-02-11T05:13:42"/>
  </r>
  <r>
    <n v="38.735714285714288"/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0123456790124"/>
    <x v="8"/>
    <s v="photobooks"/>
    <x v="1795"/>
    <d v="2016-10-14T08:00:00"/>
  </r>
  <r>
    <n v="22.05263157894737"/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0930232558139"/>
    <x v="8"/>
    <s v="photobooks"/>
    <x v="1796"/>
    <d v="2016-07-24T02:32:46"/>
  </r>
  <r>
    <n v="67.55"/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05:39:49"/>
  </r>
  <r>
    <n v="13.637500000000003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2972972972975"/>
    <x v="8"/>
    <s v="photobooks"/>
    <x v="1798"/>
    <d v="2016-02-03T23:50:33"/>
  </r>
  <r>
    <n v="1.7457500000000015"/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38333333333334"/>
    <x v="8"/>
    <s v="photobooks"/>
    <x v="1799"/>
    <d v="2014-11-11T13:13:28"/>
  </r>
  <r>
    <n v="20.449632511889327"/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16814159292042"/>
    <x v="8"/>
    <s v="photobooks"/>
    <x v="1800"/>
    <d v="2016-10-10T06:32:50"/>
  </r>
  <r>
    <n v="13.852941176470591"/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48648648648646"/>
    <x v="8"/>
    <s v="photobooks"/>
    <x v="1801"/>
    <d v="2015-12-15T04:10:00"/>
  </r>
  <r>
    <n v="48.485714285714288"/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77777777777771"/>
    <x v="8"/>
    <s v="photobooks"/>
    <x v="1802"/>
    <d v="2015-06-27T13:59:00"/>
  </r>
  <r>
    <n v="30.800000000000004"/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6666666666666"/>
    <x v="8"/>
    <s v="photobooks"/>
    <x v="1803"/>
    <d v="2015-02-13T17:43:02"/>
  </r>
  <r>
    <n v="35.174193548387102"/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4615384615384"/>
    <x v="8"/>
    <s v="photobooks"/>
    <x v="1804"/>
    <d v="2015-11-14T09:16:44"/>
  </r>
  <r>
    <n v="36.404444444444437"/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39344262295083"/>
    <x v="8"/>
    <s v="photobooks"/>
    <x v="1805"/>
    <d v="2015-10-02T10:00:00"/>
  </r>
  <r>
    <n v="2.9549999999999965"/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75"/>
    <x v="8"/>
    <s v="photobooks"/>
    <x v="1806"/>
    <d v="2014-09-30T07:19:09"/>
  </r>
  <r>
    <n v="11.060000000000002"/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25"/>
    <x v="8"/>
    <s v="photobooks"/>
    <x v="1807"/>
    <d v="2014-09-27T17:38:33"/>
  </r>
  <r>
    <n v="41.407142857142851"/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083333333333"/>
    <x v="8"/>
    <s v="photobooks"/>
    <x v="1808"/>
    <d v="2017-02-11T08:20:30"/>
  </r>
  <r>
    <n v="10.857142857142854"/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2222222222221"/>
    <x v="8"/>
    <s v="photobooks"/>
    <x v="1809"/>
    <d v="2015-03-01T13:47:19"/>
  </r>
  <r>
    <n v="3.3333333333333326"/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x v="8"/>
    <s v="photobooks"/>
    <x v="1810"/>
    <d v="2014-08-21T13:50:26"/>
  </r>
  <r>
    <n v="7.407407407407085E-2"/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384615384615385"/>
    <x v="8"/>
    <s v="photobooks"/>
    <x v="1811"/>
    <d v="2014-10-23T20:00:00"/>
  </r>
  <r>
    <n v="13.30769230769231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08695652173914"/>
    <x v="8"/>
    <s v="photobooks"/>
    <x v="1812"/>
    <d v="2016-07-02T23:38:56"/>
  </r>
  <r>
    <n v="0"/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x v="8"/>
    <s v="photobooks"/>
    <x v="1813"/>
    <d v="2014-08-08T13:20:12"/>
  </r>
  <r>
    <n v="49.183333333333337"/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57142857142858"/>
    <x v="8"/>
    <s v="photobooks"/>
    <x v="1814"/>
    <d v="2015-02-27T23:32:16"/>
  </r>
  <r>
    <n v="0"/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x v="8"/>
    <s v="photobooks"/>
    <x v="1815"/>
    <d v="2015-07-01T13:45:37"/>
  </r>
  <r>
    <n v="2.0360000000000045"/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3333333333329"/>
    <x v="8"/>
    <s v="photobooks"/>
    <x v="1816"/>
    <d v="2016-07-25T11:00:00"/>
  </r>
  <r>
    <n v="52.327777777777776"/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x v="8"/>
    <s v="photobooks"/>
    <x v="1817"/>
    <d v="2017-01-29T22:59:00"/>
  </r>
  <r>
    <n v="0"/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x v="8"/>
    <s v="photobooks"/>
    <x v="1818"/>
    <d v="2015-04-02T20:37:30"/>
  </r>
  <r>
    <n v="2.083333333333337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x v="8"/>
    <s v="photobooks"/>
    <x v="1819"/>
    <d v="2014-07-30T10:03:16"/>
  </r>
  <r>
    <n v="6.5653846153846178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75"/>
    <x v="8"/>
    <s v="photobooks"/>
    <x v="1820"/>
    <d v="2015-03-31T17:01:30"/>
  </r>
  <r>
    <n v="134.88999999999999"/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2280701754383"/>
    <x v="4"/>
    <s v="rock"/>
    <x v="1821"/>
    <d v="2012-03-02T23:39:27"/>
  </r>
  <r>
    <n v="100"/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2727272727273"/>
    <x v="4"/>
    <s v="rock"/>
    <x v="1822"/>
    <d v="2014-01-31T11:01:00"/>
  </r>
  <r>
    <n v="115.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75757575757574"/>
    <x v="4"/>
    <s v="rock"/>
    <x v="1823"/>
    <d v="2012-10-24T08:26:16"/>
  </r>
  <r>
    <n v="100.06666666666666"/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x v="4"/>
    <s v="rock"/>
    <x v="1824"/>
    <d v="2014-01-07T18:08:00"/>
  </r>
  <r>
    <n v="105.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x v="4"/>
    <s v="rock"/>
    <x v="1825"/>
    <d v="2013-07-11T12:01:43"/>
  </r>
  <r>
    <n v="101"/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57894736842103"/>
    <x v="4"/>
    <s v="rock"/>
    <x v="1826"/>
    <d v="2014-02-17T14:10:17"/>
  </r>
  <r>
    <n v="100.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85416666666671"/>
    <x v="4"/>
    <s v="rock"/>
    <x v="1827"/>
    <d v="2011-03-02T23:49:21"/>
  </r>
  <r>
    <n v="100.16000000000001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333333333331"/>
    <x v="4"/>
    <s v="rock"/>
    <x v="1828"/>
    <d v="2014-05-09T14:00:00"/>
  </r>
  <r>
    <n v="166.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65151515151516"/>
    <x v="4"/>
    <s v="rock"/>
    <x v="1829"/>
    <d v="2011-01-21T14:00:00"/>
  </r>
  <r>
    <n v="101.53333333333335"/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89380530973455"/>
    <x v="4"/>
    <s v="rock"/>
    <x v="1830"/>
    <d v="2014-02-24T08:25:07"/>
  </r>
  <r>
    <n v="103"/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71428571428569"/>
    <x v="4"/>
    <s v="rock"/>
    <x v="1831"/>
    <d v="2012-05-12T15:54:23"/>
  </r>
  <r>
    <n v="142.85714285714286"/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x v="4"/>
    <s v="rock"/>
    <x v="1832"/>
    <d v="2011-03-04T04:57:07"/>
  </r>
  <r>
    <n v="262.5"/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x v="4"/>
    <s v="rock"/>
    <x v="1833"/>
    <d v="2013-03-01T23:59:00"/>
  </r>
  <r>
    <n v="118.04999999999998"/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666666666666"/>
    <x v="4"/>
    <s v="rock"/>
    <x v="1834"/>
    <d v="2015-01-24T15:08:15"/>
  </r>
  <r>
    <n v="104"/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2727272727273"/>
    <x v="4"/>
    <s v="rock"/>
    <x v="1835"/>
    <d v="2016-03-31T07:51:11"/>
  </r>
  <r>
    <n v="200.34"/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2727272727273"/>
    <x v="4"/>
    <s v="rock"/>
    <x v="1836"/>
    <d v="2013-02-17T11:25:29"/>
  </r>
  <r>
    <n v="306.83333333333331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66666666666667"/>
    <x v="4"/>
    <s v="rock"/>
    <x v="1837"/>
    <d v="2012-03-17T16:08:55"/>
  </r>
  <r>
    <n v="100.149"/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67499999999998"/>
    <x v="4"/>
    <s v="rock"/>
    <x v="1838"/>
    <d v="2011-09-30T19:00:00"/>
  </r>
  <r>
    <n v="205.29999999999998"/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222222222222"/>
    <x v="4"/>
    <s v="rock"/>
    <x v="1839"/>
    <d v="2016-10-01T09:19:42"/>
  </r>
  <r>
    <n v="108.88888888888889"/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4615384615387"/>
    <x v="4"/>
    <s v="rock"/>
    <x v="1840"/>
    <d v="2013-05-06T20:59:00"/>
  </r>
  <r>
    <n v="101.75"/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75"/>
    <x v="4"/>
    <s v="rock"/>
    <x v="1841"/>
    <d v="2014-05-19T20:59:00"/>
  </r>
  <r>
    <n v="125.25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8571428571429"/>
    <x v="4"/>
    <s v="rock"/>
    <x v="1842"/>
    <d v="2015-03-01T21:59:00"/>
  </r>
  <r>
    <n v="124.006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1865671641801"/>
    <x v="4"/>
    <s v="rock"/>
    <x v="1843"/>
    <d v="2011-02-20T15:52:34"/>
  </r>
  <r>
    <n v="101.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x v="4"/>
    <s v="rock"/>
    <x v="1844"/>
    <d v="2011-06-10T19:00:00"/>
  </r>
  <r>
    <n v="100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1578947368418"/>
    <x v="4"/>
    <s v="rock"/>
    <x v="1845"/>
    <d v="2016-06-16T20:55:00"/>
  </r>
  <r>
    <n v="137.92666666666668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0430622009569"/>
    <x v="4"/>
    <s v="rock"/>
    <x v="1846"/>
    <d v="2012-12-15T07:36:17"/>
  </r>
  <r>
    <n v="120.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26315789473685"/>
    <x v="4"/>
    <s v="rock"/>
    <x v="1847"/>
    <d v="2015-04-20T21:40:32"/>
  </r>
  <r>
    <n v="107.36666666666667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0833333333334"/>
    <x v="4"/>
    <s v="rock"/>
    <x v="1848"/>
    <d v="2011-07-30T22:59:00"/>
  </r>
  <r>
    <n v="100.33333333333334"/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25"/>
    <x v="4"/>
    <s v="rock"/>
    <x v="1849"/>
    <d v="2012-10-17T12:17:39"/>
  </r>
  <r>
    <n v="101.52222222222223"/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4692737430168"/>
    <x v="4"/>
    <s v="rock"/>
    <x v="1850"/>
    <d v="2014-07-10T15:01:40"/>
  </r>
  <r>
    <n v="100.07692307692308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3846153846154"/>
    <x v="4"/>
    <s v="rock"/>
    <x v="1851"/>
    <d v="2014-07-27T17:00:00"/>
  </r>
  <r>
    <n v="116.96666666666667"/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129770992365"/>
    <x v="4"/>
    <s v="rock"/>
    <x v="1852"/>
    <d v="2015-04-24T16:00:00"/>
  </r>
  <r>
    <n v="101.875"/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4285714285715"/>
    <x v="4"/>
    <s v="rock"/>
    <x v="1853"/>
    <d v="2012-11-13T18:26:57"/>
  </r>
  <r>
    <n v="102.12366666666665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37643678160919"/>
    <x v="4"/>
    <s v="rock"/>
    <x v="1854"/>
    <d v="2013-05-23T16:30:37"/>
  </r>
  <r>
    <n v="154.05897142857143"/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76753926701571"/>
    <x v="4"/>
    <s v="rock"/>
    <x v="1855"/>
    <d v="2014-01-06T04:55:40"/>
  </r>
  <r>
    <n v="101.25"/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89473684210527"/>
    <x v="4"/>
    <s v="rock"/>
    <x v="1856"/>
    <d v="2014-07-18T12:31:12"/>
  </r>
  <r>
    <n v="100"/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363636363637"/>
    <x v="4"/>
    <s v="rock"/>
    <x v="1857"/>
    <d v="2014-09-12T10:26:53"/>
  </r>
  <r>
    <n v="108.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7315436241611"/>
    <x v="4"/>
    <s v="rock"/>
    <x v="1858"/>
    <d v="2011-12-15T21:48:41"/>
  </r>
  <r>
    <n v="131.83333333333334"/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25"/>
    <x v="4"/>
    <s v="rock"/>
    <x v="1859"/>
    <d v="2011-09-22T10:28:49"/>
  </r>
  <r>
    <n v="133.46666666666667"/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4210526315788"/>
    <x v="4"/>
    <s v="rock"/>
    <x v="1860"/>
    <d v="2014-02-06T09:01:24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x v="6"/>
    <s v="mobile games"/>
    <x v="1861"/>
    <d v="2015-01-25T23:12:21"/>
  </r>
  <r>
    <n v="8.0833333333333321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375"/>
    <x v="6"/>
    <s v="mobile games"/>
    <x v="1862"/>
    <d v="2017-03-07T23:30:00"/>
  </r>
  <r>
    <n v="0.40000000000000036"/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x v="6"/>
    <s v="mobile games"/>
    <x v="1863"/>
    <d v="2014-06-12T11:08:05"/>
  </r>
  <r>
    <n v="42.892307692307696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3333333333336"/>
    <x v="6"/>
    <s v="mobile games"/>
    <x v="1864"/>
    <d v="2014-05-04T09:11:40"/>
  </r>
  <r>
    <n v="3.6363636363612173E-3"/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x v="6"/>
    <s v="mobile games"/>
    <x v="1865"/>
    <d v="2016-11-06T01:49:07"/>
  </r>
  <r>
    <n v="0.50000000000000044"/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x v="6"/>
    <s v="mobile games"/>
    <x v="1866"/>
    <d v="2017-02-28T20:00:00"/>
  </r>
  <r>
    <n v="4.9999999999994493E-2"/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x v="6"/>
    <s v="mobile games"/>
    <x v="1867"/>
    <d v="2016-11-05T14:11:52"/>
  </r>
  <r>
    <n v="4.867999999999995"/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88235294117652"/>
    <x v="6"/>
    <s v="mobile games"/>
    <x v="1868"/>
    <d v="2015-12-14T23:59:00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x v="6"/>
    <s v="mobile games"/>
    <x v="1869"/>
    <d v="2017-01-03T16:04:09"/>
  </r>
  <r>
    <n v="10.31428571428571"/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1818181818182"/>
    <x v="6"/>
    <s v="mobile games"/>
    <x v="1870"/>
    <d v="2016-01-30T20:17:00"/>
  </r>
  <r>
    <n v="71.784615384615378"/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1578947368421"/>
    <x v="6"/>
    <s v="mobile games"/>
    <x v="1871"/>
    <d v="2014-11-20T11:48:21"/>
  </r>
  <r>
    <n v="1.0600000000000054"/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7692307692307"/>
    <x v="6"/>
    <s v="mobile games"/>
    <x v="1872"/>
    <d v="2015-06-29T19:06:42"/>
  </r>
  <r>
    <n v="0.44999999999999485"/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x v="6"/>
    <s v="mobile games"/>
    <x v="1873"/>
    <d v="2015-07-08T08:45:00"/>
  </r>
  <r>
    <n v="1.6249999999995435E-2"/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x v="6"/>
    <s v="mobile games"/>
    <x v="1874"/>
    <d v="2016-06-28T15:15:33"/>
  </r>
  <r>
    <n v="0.50999999999999934"/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x v="6"/>
    <s v="mobile games"/>
    <x v="1875"/>
    <d v="2016-08-06T13:35:0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x v="6"/>
    <s v="mobile games"/>
    <x v="1876"/>
    <d v="2014-06-15T22:50:05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x v="6"/>
    <s v="mobile games"/>
    <x v="1877"/>
    <d v="2015-02-28T16:42:05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x v="6"/>
    <s v="mobile games"/>
    <x v="1878"/>
    <d v="2014-06-12T16:12:35"/>
  </r>
  <r>
    <n v="0.11999999999999789"/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x v="6"/>
    <s v="mobile games"/>
    <x v="1879"/>
    <d v="2016-03-14T06:35:29"/>
  </r>
  <r>
    <n v="20.079999999999998"/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3333333333336"/>
    <x v="6"/>
    <s v="mobile games"/>
    <x v="1880"/>
    <d v="2016-03-30T04:36:20"/>
  </r>
  <r>
    <n v="172.68449999999999"/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38428571428572"/>
    <x v="4"/>
    <s v="indie rock"/>
    <x v="1881"/>
    <d v="2015-03-09T18:39:49"/>
  </r>
  <r>
    <n v="100.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28395061728392"/>
    <x v="4"/>
    <s v="indie rock"/>
    <x v="1882"/>
    <d v="2012-07-10T15:48:00"/>
  </r>
  <r>
    <n v="104.8048048048048"/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1875"/>
    <x v="4"/>
    <s v="indie rock"/>
    <x v="1883"/>
    <d v="2012-04-08T13:45:08"/>
  </r>
  <r>
    <n v="135.1"/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153846153846"/>
    <x v="4"/>
    <s v="indie rock"/>
    <x v="1884"/>
    <d v="2012-11-27T04:00:00"/>
  </r>
  <r>
    <n v="116.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85714285714283"/>
    <x v="4"/>
    <s v="indie rock"/>
    <x v="1885"/>
    <d v="2012-08-10T14:00:00"/>
  </r>
  <r>
    <n v="102.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1379310344826"/>
    <x v="4"/>
    <s v="indie rock"/>
    <x v="1886"/>
    <d v="2014-11-12T14:45:38"/>
  </r>
  <r>
    <n v="111.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75"/>
    <x v="4"/>
    <s v="indie rock"/>
    <x v="1887"/>
    <d v="2015-12-03T13:30:00"/>
  </r>
  <r>
    <n v="166.08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1685393258425"/>
    <x v="4"/>
    <s v="indie rock"/>
    <x v="1888"/>
    <d v="2010-05-31T20:59:00"/>
  </r>
  <r>
    <n v="106.60000000000001"/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4545454545453"/>
    <x v="4"/>
    <s v="indie rock"/>
    <x v="1889"/>
    <d v="2013-03-11T10:02:26"/>
  </r>
  <r>
    <n v="144.58441666666667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289837398374"/>
    <x v="4"/>
    <s v="indie rock"/>
    <x v="1890"/>
    <d v="2012-12-15T10:52:08"/>
  </r>
  <r>
    <n v="105.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58333333333329"/>
    <x v="4"/>
    <s v="indie rock"/>
    <x v="1891"/>
    <d v="2010-07-21T22:00:00"/>
  </r>
  <r>
    <n v="136.60000000000002"/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6923076923077"/>
    <x v="4"/>
    <s v="indie rock"/>
    <x v="1892"/>
    <d v="2011-06-07T07:18:01"/>
  </r>
  <r>
    <n v="104"/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77777777777779"/>
    <x v="4"/>
    <s v="indie rock"/>
    <x v="1893"/>
    <d v="2011-04-15T19:59:00"/>
  </r>
  <r>
    <n v="114.5"/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x v="4"/>
    <s v="indie rock"/>
    <x v="1894"/>
    <d v="2012-02-12T13:43:03"/>
  </r>
  <r>
    <n v="101.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042553191489"/>
    <x v="4"/>
    <s v="indie rock"/>
    <x v="1895"/>
    <d v="2015-10-20T09:55:22"/>
  </r>
  <r>
    <n v="123.94678492239468"/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x v="4"/>
    <s v="indie rock"/>
    <x v="1896"/>
    <d v="2012-04-12T09:02:45"/>
  </r>
  <r>
    <n v="102.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51912568306008"/>
    <x v="4"/>
    <s v="indie rock"/>
    <x v="1897"/>
    <d v="2014-03-04T13:00:00"/>
  </r>
  <r>
    <n v="144.5"/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0952380952381"/>
    <x v="4"/>
    <s v="indie rock"/>
    <x v="1898"/>
    <d v="2016-02-01T10:00:00"/>
  </r>
  <r>
    <n v="133.33333333333331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1428571428573"/>
    <x v="4"/>
    <s v="indie rock"/>
    <x v="1899"/>
    <d v="2015-03-25T13:36:06"/>
  </r>
  <r>
    <n v="109.3644"/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1666666666668"/>
    <x v="4"/>
    <s v="indie rock"/>
    <x v="1900"/>
    <d v="2012-10-06T01:59:00"/>
  </r>
  <r>
    <n v="2.6969696969696977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x v="2"/>
    <s v="gadgets"/>
    <x v="1901"/>
    <d v="2015-05-22T05:00:00"/>
  </r>
  <r>
    <n v="1.2000000000000011"/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x v="2"/>
    <s v="gadgets"/>
    <x v="1902"/>
    <d v="2015-03-04T10:57:27"/>
  </r>
  <r>
    <n v="46.599999999999994"/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097560975609753"/>
    <x v="2"/>
    <s v="gadgets"/>
    <x v="1903"/>
    <d v="2017-01-27T10:29:51"/>
  </r>
  <r>
    <n v="0.10000000000000009"/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x v="2"/>
    <s v="gadgets"/>
    <x v="1904"/>
    <d v="2016-01-02T08:27:01"/>
  </r>
  <r>
    <n v="0.16800000000000148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x v="2"/>
    <s v="gadgets"/>
    <x v="1905"/>
    <d v="2014-09-07T14:13:14"/>
  </r>
  <r>
    <n v="42.76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5959595959596"/>
    <x v="2"/>
    <s v="gadgets"/>
    <x v="1906"/>
    <d v="2016-06-23T08:06:23"/>
  </r>
  <r>
    <n v="0.28333333333333544"/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x v="2"/>
    <s v="gadgets"/>
    <x v="1907"/>
    <d v="2014-05-23T06:05:25"/>
  </r>
  <r>
    <n v="1.732000000000000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x v="2"/>
    <s v="gadgets"/>
    <x v="1908"/>
    <d v="2016-12-29T14:01:40"/>
  </r>
  <r>
    <n v="14.111428571428576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368421052633"/>
    <x v="2"/>
    <s v="gadgets"/>
    <x v="1909"/>
    <d v="2014-10-23T02:17:59"/>
  </r>
  <r>
    <n v="39.395294117647062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473684210527"/>
    <x v="2"/>
    <s v="gadgets"/>
    <x v="1910"/>
    <d v="2015-10-31T14:45:00"/>
  </r>
  <r>
    <n v="2.3529411764711128E-2"/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x v="2"/>
    <s v="gadgets"/>
    <x v="1911"/>
    <d v="2014-08-08T16:48:54"/>
  </r>
  <r>
    <n v="59.3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5238095238102"/>
    <x v="2"/>
    <s v="gadgets"/>
    <x v="1912"/>
    <d v="2015-06-03T21:26:00"/>
  </r>
  <r>
    <n v="1.3270833333333343"/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x v="2"/>
    <s v="gadgets"/>
    <x v="1913"/>
    <d v="2014-10-08T04:16:18"/>
  </r>
  <r>
    <n v="9.0090090090090058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x v="2"/>
    <s v="gadgets"/>
    <x v="1914"/>
    <d v="2014-10-31T19:59:00"/>
  </r>
  <r>
    <n v="1.6000000000000014"/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d v="2014-09-01T17:10:22"/>
  </r>
  <r>
    <n v="0.50999999999999934"/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x v="2"/>
    <s v="gadgets"/>
    <x v="1916"/>
    <d v="2016-11-07T10:12:55"/>
  </r>
  <r>
    <n v="52.570512820512818"/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285714285716"/>
    <x v="2"/>
    <s v="gadgets"/>
    <x v="1917"/>
    <d v="2017-02-09T22:28:53"/>
  </r>
  <r>
    <n v="1.0399999999999965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88888888888889"/>
    <x v="2"/>
    <s v="gadgets"/>
    <x v="1918"/>
    <d v="2014-08-12T10:57:31"/>
  </r>
  <r>
    <n v="47.4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25"/>
    <x v="2"/>
    <s v="gadgets"/>
    <x v="1919"/>
    <d v="2015-05-19T13:00:49"/>
  </r>
  <r>
    <n v="43.03"/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0952380952381"/>
    <x v="2"/>
    <s v="gadgets"/>
    <x v="1920"/>
    <d v="2015-10-21T15:00:00"/>
  </r>
  <r>
    <n v="136.79999999999998"/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x v="4"/>
    <s v="indie rock"/>
    <x v="1921"/>
    <d v="2012-07-13T21:19:03"/>
  </r>
  <r>
    <n v="115.55"/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09375"/>
    <x v="4"/>
    <s v="indie rock"/>
    <x v="1922"/>
    <d v="2013-12-11T22:08:27"/>
  </r>
  <r>
    <n v="240.79999999999998"/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3846153846153"/>
    <x v="4"/>
    <s v="indie rock"/>
    <x v="1923"/>
    <d v="2011-09-26T20:59:00"/>
  </r>
  <r>
    <n v="114.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x v="4"/>
    <s v="indie rock"/>
    <x v="1924"/>
    <d v="2014-01-15T11:33:00"/>
  </r>
  <r>
    <n v="110.33333333333333"/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26923076923077"/>
    <x v="4"/>
    <s v="indie rock"/>
    <x v="1925"/>
    <d v="2013-10-10T16:00:00"/>
  </r>
  <r>
    <n v="195.37933333333336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896261682243"/>
    <x v="4"/>
    <s v="indie rock"/>
    <x v="1926"/>
    <d v="2010-11-01T16:26:00"/>
  </r>
  <r>
    <n v="103.33333333333334"/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3636363636367"/>
    <x v="4"/>
    <s v="indie rock"/>
    <x v="1927"/>
    <d v="2012-03-07T20:59:00"/>
  </r>
  <r>
    <n v="103.13725490196077"/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52941176470594"/>
    <x v="4"/>
    <s v="indie rock"/>
    <x v="1928"/>
    <d v="2013-05-07T07:33:14"/>
  </r>
  <r>
    <n v="100.3125"/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x v="4"/>
    <s v="indie rock"/>
    <x v="1929"/>
    <d v="2011-07-04T16:31:06"/>
  </r>
  <r>
    <n v="127"/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46153846153847"/>
    <x v="4"/>
    <s v="indie rock"/>
    <x v="1930"/>
    <d v="2013-07-07T05:24:42"/>
  </r>
  <r>
    <n v="120.601"/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0400000000001"/>
    <x v="4"/>
    <s v="indie rock"/>
    <x v="1931"/>
    <d v="2012-05-21T19:30:00"/>
  </r>
  <r>
    <n v="106.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12500000000006"/>
    <x v="4"/>
    <s v="indie rock"/>
    <x v="1932"/>
    <d v="2012-01-24T11:26:13"/>
  </r>
  <r>
    <n v="172.43333333333334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4545454545448"/>
    <x v="4"/>
    <s v="indie rock"/>
    <x v="1933"/>
    <d v="2014-09-26T19:08:27"/>
  </r>
  <r>
    <n v="123.61999999999999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2727272727266"/>
    <x v="4"/>
    <s v="indie rock"/>
    <x v="1934"/>
    <d v="2011-12-24T21:00:00"/>
  </r>
  <r>
    <n v="108.4"/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x v="4"/>
    <s v="indie rock"/>
    <x v="1935"/>
    <d v="2014-06-20T20:59:00"/>
  </r>
  <r>
    <n v="116.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6903448275862"/>
    <x v="4"/>
    <s v="indie rock"/>
    <x v="1936"/>
    <d v="2011-12-05T21:59:00"/>
  </r>
  <r>
    <n v="187.245"/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0344827586206"/>
    <x v="4"/>
    <s v="indie rock"/>
    <x v="1937"/>
    <d v="2012-06-14T19:59:00"/>
  </r>
  <r>
    <n v="115.93333333333334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385964912279"/>
    <x v="4"/>
    <s v="indie rock"/>
    <x v="1938"/>
    <d v="2013-07-01T21:00:00"/>
  </r>
  <r>
    <n v="110.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25"/>
    <x v="4"/>
    <s v="indie rock"/>
    <x v="1939"/>
    <d v="2013-03-10T14:38:28"/>
  </r>
  <r>
    <n v="170.92307692307691"/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38709677419352"/>
    <x v="4"/>
    <s v="indie rock"/>
    <x v="1940"/>
    <d v="2011-06-14T19:59:00"/>
  </r>
  <r>
    <n v="126.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70118779438872"/>
    <x v="2"/>
    <s v="hardware"/>
    <x v="1941"/>
    <d v="2014-05-14T22:58:51"/>
  </r>
  <r>
    <n v="138.44033333333331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36000000000007"/>
    <x v="2"/>
    <s v="hardware"/>
    <x v="1942"/>
    <d v="2011-07-04T11:52:20"/>
  </r>
  <r>
    <n v="1705.2499999999998"/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5577078288939"/>
    <x v="2"/>
    <s v="hardware"/>
    <x v="1943"/>
    <d v="2016-08-10T22:28:36"/>
  </r>
  <r>
    <n v="788.05550000000005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00223588597"/>
    <x v="2"/>
    <s v="hardware"/>
    <x v="1944"/>
    <d v="2014-05-01T06:01:30"/>
  </r>
  <r>
    <n v="348.01799999999997"/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117647058825"/>
    <x v="2"/>
    <s v="hardware"/>
    <x v="1945"/>
    <d v="2015-07-11T22:02:38"/>
  </r>
  <r>
    <n v="149.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285714285715"/>
    <x v="2"/>
    <s v="hardware"/>
    <x v="1946"/>
    <d v="2014-04-19T18:36:01"/>
  </r>
  <r>
    <n v="100.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.003043478260871"/>
    <x v="2"/>
    <s v="hardware"/>
    <x v="1947"/>
    <d v="2009-11-22T21:59:00"/>
  </r>
  <r>
    <n v="800.21100000000001"/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0671378091872"/>
    <x v="2"/>
    <s v="hardware"/>
    <x v="1948"/>
    <d v="2016-06-06T09:02:00"/>
  </r>
  <r>
    <n v="106.00260000000002"/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04984093319197"/>
    <x v="2"/>
    <s v="hardware"/>
    <x v="1949"/>
    <d v="2014-07-10T02:09:11"/>
  </r>
  <r>
    <n v="200.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054157782516"/>
    <x v="2"/>
    <s v="hardware"/>
    <x v="1950"/>
    <d v="2011-04-21T20:21:13"/>
  </r>
  <r>
    <n v="212.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450839328538"/>
    <x v="2"/>
    <s v="hardware"/>
    <x v="1951"/>
    <d v="2016-11-07T03:05:37"/>
  </r>
  <r>
    <n v="198.47237142857145"/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5532258064516"/>
    <x v="2"/>
    <s v="hardware"/>
    <x v="1952"/>
    <d v="2013-10-16T06:33:35"/>
  </r>
  <r>
    <n v="225.94666666666666"/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5782312925169"/>
    <x v="2"/>
    <s v="hardware"/>
    <x v="1953"/>
    <d v="2012-03-01T19:00:00"/>
  </r>
  <r>
    <n v="698.94800000000009"/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0602409638557"/>
    <x v="2"/>
    <s v="hardware"/>
    <x v="1954"/>
    <d v="2016-03-11T21:00:00"/>
  </r>
  <r>
    <n v="398.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7593103448271"/>
    <x v="2"/>
    <s v="hardware"/>
    <x v="1955"/>
    <d v="2012-05-23T11:00:00"/>
  </r>
  <r>
    <n v="294.0333333333333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246575342468"/>
    <x v="2"/>
    <s v="hardware"/>
    <x v="1956"/>
    <d v="2015-04-18T13:10:05"/>
  </r>
  <r>
    <n v="167.50470000000001"/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38500000000008"/>
    <x v="2"/>
    <s v="hardware"/>
    <x v="1957"/>
    <d v="2012-10-26T18:21:53"/>
  </r>
  <r>
    <n v="1435.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07684365781708"/>
    <x v="2"/>
    <s v="hardware"/>
    <x v="1958"/>
    <d v="2013-03-23T14:42:41"/>
  </r>
  <r>
    <n v="156.73439999999999"/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65660377358489"/>
    <x v="2"/>
    <s v="hardware"/>
    <x v="1959"/>
    <d v="2014-09-30T16:00:00"/>
  </r>
  <r>
    <n v="117.90285714285713"/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696969697"/>
    <x v="2"/>
    <s v="hardware"/>
    <x v="1960"/>
    <d v="2014-12-21T00:42:21"/>
  </r>
  <r>
    <n v="1105.3811999999998"/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0214329454989"/>
    <x v="2"/>
    <s v="hardware"/>
    <x v="1961"/>
    <d v="2012-10-05T19:59:00"/>
  </r>
  <r>
    <n v="192.92500000000001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4738562091503"/>
    <x v="2"/>
    <s v="hardware"/>
    <x v="1962"/>
    <d v="2014-05-13T10:43:56"/>
  </r>
  <r>
    <n v="126.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x v="2"/>
    <s v="hardware"/>
    <x v="1963"/>
    <d v="2014-09-16T02:18:54"/>
  </r>
  <r>
    <n v="259.57748878923763"/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185011709601"/>
    <x v="2"/>
    <s v="hardware"/>
    <x v="1964"/>
    <d v="2016-04-21T22:32:52"/>
  </r>
  <r>
    <n v="262.27999999999997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038834951456"/>
    <x v="2"/>
    <s v="hardware"/>
    <x v="1965"/>
    <d v="2012-01-11T17:00:00"/>
  </r>
  <r>
    <n v="206.74308999999997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444745538665"/>
    <x v="2"/>
    <s v="hardware"/>
    <x v="1966"/>
    <d v="2014-08-14T04:58:18"/>
  </r>
  <r>
    <n v="370.13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024691358024"/>
    <x v="2"/>
    <s v="hardware"/>
    <x v="1967"/>
    <d v="2014-05-01T07:55:29"/>
  </r>
  <r>
    <n v="284.96600000000001"/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7843137254902"/>
    <x v="2"/>
    <s v="hardware"/>
    <x v="1968"/>
    <d v="2016-12-03T07:05:15"/>
  </r>
  <r>
    <n v="579.08000000000004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75728669846318"/>
    <x v="2"/>
    <s v="hardware"/>
    <x v="1969"/>
    <d v="2016-08-05T11:01:08"/>
  </r>
  <r>
    <n v="1131.8"/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27532097004286"/>
    <x v="2"/>
    <s v="hardware"/>
    <x v="1970"/>
    <d v="2013-04-19T19:38:21"/>
  </r>
  <r>
    <n v="263.02771750000005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5590732591254"/>
    <x v="2"/>
    <s v="hardware"/>
    <x v="1971"/>
    <d v="2013-11-14T20:00:00"/>
  </r>
  <r>
    <n v="674.48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8739495798313"/>
    <x v="2"/>
    <s v="hardware"/>
    <x v="1972"/>
    <d v="2012-11-17T17:17:24"/>
  </r>
  <r>
    <n v="256.83081313131311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003412969283"/>
    <x v="2"/>
    <s v="hardware"/>
    <x v="1973"/>
    <d v="2016-08-05T23:00:00"/>
  </r>
  <r>
    <n v="375.49599999999998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393034825871"/>
    <x v="2"/>
    <s v="hardware"/>
    <x v="1974"/>
    <d v="2013-08-19T00:01:09"/>
  </r>
  <r>
    <n v="208.70837499999996"/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8948616600788"/>
    <x v="2"/>
    <s v="hardware"/>
    <x v="1975"/>
    <d v="2013-03-10T10:07:31"/>
  </r>
  <r>
    <n v="346.6"/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0782241014799"/>
    <x v="2"/>
    <s v="hardware"/>
    <x v="1976"/>
    <d v="2013-07-13T13:35:25"/>
  </r>
  <r>
    <n v="402.33"/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436053593178"/>
    <x v="2"/>
    <s v="hardware"/>
    <x v="1977"/>
    <d v="2015-12-18T23:59:00"/>
  </r>
  <r>
    <n v="1026.8451399999999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40463917526"/>
    <x v="2"/>
    <s v="hardware"/>
    <x v="1978"/>
    <d v="2012-06-11T23:00:00"/>
  </r>
  <r>
    <n v="114.901155"/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5966789667897"/>
    <x v="2"/>
    <s v="hardware"/>
    <x v="1979"/>
    <d v="2015-11-18T20:59:00"/>
  </r>
  <r>
    <n v="354.82402000000002"/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4401028277635"/>
    <x v="2"/>
    <s v="hardware"/>
    <x v="1980"/>
    <d v="2016-04-03T04:01:02"/>
  </r>
  <r>
    <n v="5.0799999999999956"/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x v="8"/>
    <s v="people"/>
    <x v="1981"/>
    <d v="2014-07-09T09:24:25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x v="8"/>
    <s v="people"/>
    <x v="1982"/>
    <d v="2016-12-04T07:04:47"/>
  </r>
  <r>
    <n v="4.3000000000000043"/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875"/>
    <x v="8"/>
    <s v="people"/>
    <x v="1983"/>
    <d v="2016-09-01T23:00:00"/>
  </r>
  <r>
    <n v="21.146666666666668"/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285714285717"/>
    <x v="8"/>
    <s v="people"/>
    <x v="1984"/>
    <d v="2014-11-30T11:58:01"/>
  </r>
  <r>
    <n v="3.1874999999999987"/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x v="8"/>
    <s v="people"/>
    <x v="1985"/>
    <d v="2016-08-02T15:00:00"/>
  </r>
  <r>
    <n v="4.9999999999994493E-2"/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x v="8"/>
    <s v="people"/>
    <x v="1986"/>
    <d v="2016-03-14T01:24:43"/>
  </r>
  <r>
    <n v="42.472727272727276"/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28571428571431"/>
    <x v="8"/>
    <s v="people"/>
    <x v="1987"/>
    <d v="2015-03-01T07:21:16"/>
  </r>
  <r>
    <n v="0.41666666666666519"/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x v="8"/>
    <s v="people"/>
    <x v="1988"/>
    <d v="2015-08-20T10:19:02"/>
  </r>
  <r>
    <n v="1.0000000000000009"/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x v="8"/>
    <s v="people"/>
    <x v="1989"/>
    <d v="2016-12-11T08:20:08"/>
  </r>
  <r>
    <n v="16.966666666666661"/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x v="8"/>
    <s v="people"/>
    <x v="1990"/>
    <d v="2016-02-12T20:42:12"/>
  </r>
  <r>
    <n v="6.9999999999999947"/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66666666666664"/>
    <x v="8"/>
    <s v="people"/>
    <x v="1991"/>
    <d v="2015-07-03T13:26:26"/>
  </r>
  <r>
    <n v="0.13333333333332975"/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x v="8"/>
    <s v="people"/>
    <x v="1992"/>
    <d v="2015-02-17T19:26: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x v="8"/>
    <s v="people"/>
    <x v="1993"/>
    <d v="2015-12-21T06:07:17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x v="8"/>
    <s v="people"/>
    <x v="1994"/>
    <d v="2016-12-06T17:09:02"/>
  </r>
  <r>
    <n v="7.7999999999999954"/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x v="8"/>
    <s v="people"/>
    <x v="1995"/>
    <d v="2015-07-16T13:38:56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x v="8"/>
    <s v="people"/>
    <x v="1996"/>
    <d v="2014-07-10T11:40:1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x v="8"/>
    <s v="people"/>
    <x v="1997"/>
    <d v="2014-08-26T14:20:12"/>
  </r>
  <r>
    <n v="26.200000000000003"/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333333333334"/>
    <x v="8"/>
    <s v="people"/>
    <x v="1998"/>
    <d v="2014-07-31T18:50:38"/>
  </r>
  <r>
    <n v="0.76129032258064333"/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4285714285715"/>
    <x v="8"/>
    <s v="people"/>
    <x v="1999"/>
    <d v="2014-11-13T04:35:08"/>
  </r>
  <r>
    <n v="12.5"/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x v="8"/>
    <s v="people"/>
    <x v="2000"/>
    <d v="2016-01-06T14:50:13"/>
  </r>
  <r>
    <n v="382.12909090909091"/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790470372632"/>
    <x v="2"/>
    <s v="hardware"/>
    <x v="2001"/>
    <d v="2015-06-12T12:00:00"/>
  </r>
  <r>
    <n v="216.79421999999997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4261818181815"/>
    <x v="2"/>
    <s v="hardware"/>
    <x v="2002"/>
    <d v="2017-01-23T09:05:43"/>
  </r>
  <r>
    <n v="312"/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4705882352942"/>
    <x v="2"/>
    <s v="hardware"/>
    <x v="2003"/>
    <d v="2010-07-02T15:00:00"/>
  </r>
  <r>
    <n v="234.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0237288135596"/>
    <x v="2"/>
    <s v="hardware"/>
    <x v="2004"/>
    <d v="2014-07-10T06:31:03"/>
  </r>
  <r>
    <n v="123.68010000000001"/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193717277485"/>
    <x v="2"/>
    <s v="hardware"/>
    <x v="2005"/>
    <d v="2013-10-15T19:59:00"/>
  </r>
  <r>
    <n v="247.83999999999997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7689768976898"/>
    <x v="2"/>
    <s v="hardware"/>
    <x v="2006"/>
    <d v="2014-12-03T05:00:45"/>
  </r>
  <r>
    <n v="115.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59270072992695"/>
    <x v="2"/>
    <s v="hardware"/>
    <x v="2007"/>
    <d v="2010-08-23T20:00:00"/>
  </r>
  <r>
    <n v="117.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3658536585364"/>
    <x v="2"/>
    <s v="hardware"/>
    <x v="2008"/>
    <d v="2011-09-19T06:30:22"/>
  </r>
  <r>
    <n v="305.15800000000002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43216080402"/>
    <x v="2"/>
    <s v="hardware"/>
    <x v="2009"/>
    <d v="2016-11-23T00:45:43"/>
  </r>
  <r>
    <n v="320.05299999999994"/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76856649395505"/>
    <x v="2"/>
    <s v="hardware"/>
    <x v="2010"/>
    <d v="2016-08-18T15:54:51"/>
  </r>
  <r>
    <n v="819.56400000000008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059732234807"/>
    <x v="2"/>
    <s v="hardware"/>
    <x v="2011"/>
    <d v="2016-01-11T15:00:00"/>
  </r>
  <r>
    <n v="234.90000000000003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327868852459"/>
    <x v="2"/>
    <s v="hardware"/>
    <x v="2012"/>
    <d v="2015-02-05T11:44:01"/>
  </r>
  <r>
    <n v="494.91374999999999"/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7781674704077"/>
    <x v="2"/>
    <s v="hardware"/>
    <x v="2013"/>
    <d v="2016-07-08T15:03:34"/>
  </r>
  <r>
    <n v="7813.7822333333334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01680840609291"/>
    <x v="2"/>
    <s v="hardware"/>
    <x v="2014"/>
    <d v="2013-03-24T20:08:59"/>
  </r>
  <r>
    <n v="113.00013888888888"/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2283950617282"/>
    <x v="2"/>
    <s v="hardware"/>
    <x v="2015"/>
    <d v="2011-09-09T13:02:43"/>
  </r>
  <r>
    <n v="921.54219999999998"/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8876826722338"/>
    <x v="2"/>
    <s v="hardware"/>
    <x v="2016"/>
    <d v="2013-03-09T13:08:19"/>
  </r>
  <r>
    <n v="125.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16901408450698"/>
    <x v="2"/>
    <s v="hardware"/>
    <x v="2017"/>
    <d v="2012-03-23T20:00:00"/>
  </r>
  <r>
    <n v="102.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495555555555"/>
    <x v="2"/>
    <s v="hardware"/>
    <x v="2018"/>
    <d v="2015-08-13T00:46:49"/>
  </r>
  <r>
    <n v="484.90975000000003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6848314606741"/>
    <x v="2"/>
    <s v="hardware"/>
    <x v="2019"/>
    <d v="2016-09-22T09:00:21"/>
  </r>
  <r>
    <n v="192.33333333333334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47540983606557"/>
    <x v="2"/>
    <s v="hardware"/>
    <x v="2020"/>
    <d v="2014-05-14T15:04:00"/>
  </r>
  <r>
    <n v="281.10000000000002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736842105263"/>
    <x v="2"/>
    <s v="hardware"/>
    <x v="2021"/>
    <d v="2014-09-23T17:41:37"/>
  </r>
  <r>
    <n v="125.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3692307692307"/>
    <x v="2"/>
    <s v="hardware"/>
    <x v="2022"/>
    <d v="2016-06-11T05:39:32"/>
  </r>
  <r>
    <n v="161.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093484419266"/>
    <x v="2"/>
    <s v="hardware"/>
    <x v="2023"/>
    <d v="2015-06-11T02:05:53"/>
  </r>
  <r>
    <n v="585.35"/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047619047619"/>
    <x v="2"/>
    <s v="hardware"/>
    <x v="2024"/>
    <d v="2012-08-12T19:00:00"/>
  </r>
  <r>
    <n v="201.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074074074073"/>
    <x v="2"/>
    <s v="hardware"/>
    <x v="2025"/>
    <d v="2015-06-10T20:25:46"/>
  </r>
  <r>
    <n v="133.48307999999997"/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03898678414089"/>
    <x v="2"/>
    <s v="hardware"/>
    <x v="2026"/>
    <d v="2014-04-20T19:59:00"/>
  </r>
  <r>
    <n v="120.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09647495361781"/>
    <x v="2"/>
    <s v="hardware"/>
    <x v="2027"/>
    <d v="2015-03-30T10:31:59"/>
  </r>
  <r>
    <n v="126.16666666666667"/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1392405063289"/>
    <x v="2"/>
    <s v="hardware"/>
    <x v="2028"/>
    <d v="2010-03-15T13:55:00"/>
  </r>
  <r>
    <n v="361.2"/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3829787234042"/>
    <x v="2"/>
    <s v="hardware"/>
    <x v="2029"/>
    <d v="2014-08-26T16:31:21"/>
  </r>
  <r>
    <n v="226.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44"/>
    <x v="2"/>
    <s v="hardware"/>
    <x v="2030"/>
    <d v="2012-11-29T15:54:56"/>
  </r>
  <r>
    <n v="120.35"/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472440944881"/>
    <x v="2"/>
    <s v="hardware"/>
    <x v="2031"/>
    <d v="2015-01-08T17:00:00"/>
  </r>
  <r>
    <n v="304.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468926553672"/>
    <x v="2"/>
    <s v="hardware"/>
    <x v="2032"/>
    <d v="2016-12-14T21:00:00"/>
  </r>
  <r>
    <n v="178.67600000000002"/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1518987341773"/>
    <x v="2"/>
    <s v="hardware"/>
    <x v="2033"/>
    <d v="2014-04-25T17:58:38"/>
  </r>
  <r>
    <n v="386.81998717948721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3620078740162"/>
    <x v="2"/>
    <s v="hardware"/>
    <x v="2034"/>
    <d v="2015-05-06T22:58:00"/>
  </r>
  <r>
    <n v="211.03642500000001"/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5704968944101"/>
    <x v="2"/>
    <s v="hardware"/>
    <x v="2035"/>
    <d v="2015-12-18T17:00:00"/>
  </r>
  <r>
    <n v="131.66833333333332"/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0778301886795"/>
    <x v="2"/>
    <s v="hardware"/>
    <x v="2036"/>
    <d v="2014-05-09T12:45:19"/>
  </r>
  <r>
    <n v="300.47639999999996"/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1118881118877"/>
    <x v="2"/>
    <s v="hardware"/>
    <x v="2037"/>
    <d v="2013-12-29T22:02:33"/>
  </r>
  <r>
    <n v="420.51249999999999"/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0686274509804"/>
    <x v="2"/>
    <s v="hardware"/>
    <x v="2038"/>
    <d v="2013-07-01T10:00:00"/>
  </r>
  <r>
    <n v="136.21680000000001"/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385224274406"/>
    <x v="2"/>
    <s v="hardware"/>
    <x v="2039"/>
    <d v="2016-11-30T20:59:00"/>
  </r>
  <r>
    <n v="248.17133333333334"/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2841328413285"/>
    <x v="2"/>
    <s v="hardware"/>
    <x v="2040"/>
    <d v="2013-11-15T15:15:03"/>
  </r>
  <r>
    <n v="181.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499999999999"/>
    <x v="2"/>
    <s v="hardware"/>
    <x v="2041"/>
    <d v="2016-11-10T05:37:07"/>
  </r>
  <r>
    <n v="123.53"/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3571428571428"/>
    <x v="2"/>
    <s v="hardware"/>
    <x v="2042"/>
    <d v="2016-01-22T08:59:34"/>
  </r>
  <r>
    <n v="506.20938628158842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26424870466319"/>
    <x v="2"/>
    <s v="hardware"/>
    <x v="2043"/>
    <d v="2016-12-10T20:59:00"/>
  </r>
  <r>
    <n v="108.21333333333334"/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77777777777777"/>
    <x v="2"/>
    <s v="hardware"/>
    <x v="2044"/>
    <d v="2015-06-13T08:25:14"/>
  </r>
  <r>
    <n v="819.18387755102037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361216730039"/>
    <x v="2"/>
    <s v="hardware"/>
    <x v="2045"/>
    <d v="2012-07-08T18:07:27"/>
  </r>
  <r>
    <n v="121.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06451612903224"/>
    <x v="2"/>
    <s v="hardware"/>
    <x v="2046"/>
    <d v="2013-05-22T20:07:24"/>
  </r>
  <r>
    <n v="102.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327313769753"/>
    <x v="2"/>
    <s v="hardware"/>
    <x v="2047"/>
    <d v="2015-04-16T16:00:00"/>
  </r>
  <r>
    <n v="148.33229411764705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2989803350327"/>
    <x v="2"/>
    <s v="hardware"/>
    <x v="2048"/>
    <d v="2013-05-23T07:38:11"/>
  </r>
  <r>
    <n v="120.19070000000001"/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91037735849048"/>
    <x v="2"/>
    <s v="hardware"/>
    <x v="2049"/>
    <d v="2013-12-02T14:59:00"/>
  </r>
  <r>
    <n v="473.26999999999992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411764705881"/>
    <x v="2"/>
    <s v="hardware"/>
    <x v="2050"/>
    <d v="2015-05-30T17:42:58"/>
  </r>
  <r>
    <n v="130.36250000000001"/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095041322314053"/>
    <x v="2"/>
    <s v="hardware"/>
    <x v="2051"/>
    <d v="2013-12-25T16:32:17"/>
  </r>
  <r>
    <n v="353.04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205175600737"/>
    <x v="2"/>
    <s v="hardware"/>
    <x v="2052"/>
    <d v="2016-02-19T18:00:53"/>
  </r>
  <r>
    <n v="101.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3801652892564"/>
    <x v="2"/>
    <s v="hardware"/>
    <x v="2053"/>
    <d v="2015-11-25T07:49:11"/>
  </r>
  <r>
    <n v="113.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0933977455712"/>
    <x v="2"/>
    <s v="hardware"/>
    <x v="2054"/>
    <d v="2014-05-02T04:30:10"/>
  </r>
  <r>
    <n v="167.41666666666669"/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55445544554451"/>
    <x v="2"/>
    <s v="hardware"/>
    <x v="2055"/>
    <d v="2014-12-02T20:00:00"/>
  </r>
  <r>
    <n v="153.452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458483754512"/>
    <x v="2"/>
    <s v="hardware"/>
    <x v="2056"/>
    <d v="2013-04-17T10:15:42"/>
  </r>
  <r>
    <n v="202.23220000000001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47792792792798"/>
    <x v="2"/>
    <s v="hardware"/>
    <x v="2057"/>
    <d v="2016-02-26T03:52:12"/>
  </r>
  <r>
    <n v="168.28125"/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07317073170732"/>
    <x v="2"/>
    <s v="hardware"/>
    <x v="2058"/>
    <d v="2015-03-02T12:00:00"/>
  </r>
  <r>
    <n v="143.45666666666665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6533333333333"/>
    <x v="2"/>
    <s v="hardware"/>
    <x v="2059"/>
    <d v="2016-01-31T13:59:00"/>
  </r>
  <r>
    <n v="196.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5.997067448680355"/>
    <x v="2"/>
    <s v="hardware"/>
    <x v="2060"/>
    <d v="2014-07-23T07:25:50"/>
  </r>
  <r>
    <n v="107.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7142857142858"/>
    <x v="2"/>
    <s v="hardware"/>
    <x v="2061"/>
    <d v="2016-12-31T10:20:54"/>
  </r>
  <r>
    <n v="114.97699999999999"/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8916256157631"/>
    <x v="2"/>
    <s v="hardware"/>
    <x v="2062"/>
    <d v="2016-03-24T00:11:38"/>
  </r>
  <r>
    <n v="148.04999999999998"/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5714285714286"/>
    <x v="2"/>
    <s v="hardware"/>
    <x v="2063"/>
    <d v="2016-05-15T09:35:01"/>
  </r>
  <r>
    <n v="191.16676082790636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3845492085343"/>
    <x v="2"/>
    <s v="hardware"/>
    <x v="2064"/>
    <d v="2013-05-31T04:00:00"/>
  </r>
  <r>
    <n v="199.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2114395886893"/>
    <x v="2"/>
    <s v="hardware"/>
    <x v="2065"/>
    <d v="2013-12-25T00:00:29"/>
  </r>
  <r>
    <n v="218.6"/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1538461538464"/>
    <x v="2"/>
    <s v="hardware"/>
    <x v="2066"/>
    <d v="2014-08-23T10:31:23"/>
  </r>
  <r>
    <n v="126.86868686868686"/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x v="2"/>
    <s v="hardware"/>
    <x v="2067"/>
    <d v="2015-05-24T12:29:36"/>
  </r>
  <r>
    <n v="105.22388000000001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118421052633"/>
    <x v="2"/>
    <s v="hardware"/>
    <x v="2068"/>
    <d v="2016-10-20T12:11:55"/>
  </r>
  <r>
    <n v="128.40666000000002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1912547528519"/>
    <x v="2"/>
    <s v="hardware"/>
    <x v="2069"/>
    <d v="2016-01-02T15:19:51"/>
  </r>
  <r>
    <n v="317.3272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424836601309"/>
    <x v="2"/>
    <s v="hardware"/>
    <x v="2070"/>
    <d v="2016-06-28T07:45:23"/>
  </r>
  <r>
    <n v="280.72999999999996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402877697841"/>
    <x v="2"/>
    <s v="hardware"/>
    <x v="2071"/>
    <d v="2016-10-01T22:41:24"/>
  </r>
  <r>
    <n v="110.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0857142857142"/>
    <x v="2"/>
    <s v="hardware"/>
    <x v="2072"/>
    <d v="2016-05-07T05:57:12"/>
  </r>
  <r>
    <n v="152.60429999999999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x v="2"/>
    <s v="hardware"/>
    <x v="2073"/>
    <d v="2015-05-08T08:01:58"/>
  </r>
  <r>
    <n v="102.49999999999999"/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x v="2"/>
    <s v="hardware"/>
    <x v="2074"/>
    <d v="2016-05-06T11:49:42"/>
  </r>
  <r>
    <n v="1678.3738373837384"/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65926829268295"/>
    <x v="2"/>
    <s v="hardware"/>
    <x v="2075"/>
    <d v="2013-07-25T08:21:28"/>
  </r>
  <r>
    <n v="543.349156424581"/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303146309367"/>
    <x v="2"/>
    <s v="hardware"/>
    <x v="2076"/>
    <d v="2014-07-23T13:08:09"/>
  </r>
  <r>
    <n v="115.50799999999998"/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0212765957444"/>
    <x v="2"/>
    <s v="hardware"/>
    <x v="2077"/>
    <d v="2015-06-05T13:00:00"/>
  </r>
  <r>
    <n v="131.20499999999998"/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875"/>
    <x v="2"/>
    <s v="hardware"/>
    <x v="2078"/>
    <d v="2016-12-18T10:30:57"/>
  </r>
  <r>
    <n v="288.17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4464579901152"/>
    <x v="2"/>
    <s v="hardware"/>
    <x v="2079"/>
    <d v="2015-06-25T11:00:00"/>
  </r>
  <r>
    <n v="507.8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x v="2"/>
    <s v="hardware"/>
    <x v="2080"/>
    <d v="2015-11-11T15:58:20"/>
  </r>
  <r>
    <n v="114.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09090909090907"/>
    <x v="4"/>
    <s v="indie rock"/>
    <x v="2081"/>
    <d v="2012-05-15T20:59:00"/>
  </r>
  <r>
    <n v="110.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0526315789473"/>
    <x v="4"/>
    <s v="indie rock"/>
    <x v="2082"/>
    <d v="2011-11-23T19:53:16"/>
  </r>
  <r>
    <n v="113.33333333333333"/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x v="4"/>
    <s v="indie rock"/>
    <x v="2083"/>
    <d v="2012-06-04T09:19:55"/>
  </r>
  <r>
    <n v="108.33333333333333"/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2173913043484"/>
    <x v="4"/>
    <s v="indie rock"/>
    <x v="2084"/>
    <d v="2014-05-03T22:59:00"/>
  </r>
  <r>
    <n v="123.53333333333335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01204819277103"/>
    <x v="4"/>
    <s v="indie rock"/>
    <x v="2085"/>
    <d v="2012-07-15T12:03:07"/>
  </r>
  <r>
    <n v="100.69999999999999"/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8571428571429"/>
    <x v="4"/>
    <s v="indie rock"/>
    <x v="2086"/>
    <d v="2011-12-13T20:59:00"/>
  </r>
  <r>
    <n v="103.53333333333335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x v="4"/>
    <s v="indie rock"/>
    <x v="2087"/>
    <d v="2011-09-07T20:54:18"/>
  </r>
  <r>
    <n v="115.51066666666668"/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04266666666669"/>
    <x v="4"/>
    <s v="indie rock"/>
    <x v="2088"/>
    <d v="2010-09-10T19:59:00"/>
  </r>
  <r>
    <n v="120.4004"/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4854838709678"/>
    <x v="4"/>
    <s v="indie rock"/>
    <x v="2089"/>
    <d v="2013-08-01T17:49:54"/>
  </r>
  <r>
    <n v="115.040375"/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0187499999999"/>
    <x v="4"/>
    <s v="indie rock"/>
    <x v="2090"/>
    <d v="2013-02-24T01:09:15"/>
  </r>
  <r>
    <n v="120.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47154471544724"/>
    <x v="4"/>
    <s v="indie rock"/>
    <x v="2091"/>
    <d v="2011-03-01T12:00:00"/>
  </r>
  <r>
    <n v="101.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090909090908"/>
    <x v="4"/>
    <s v="indie rock"/>
    <x v="2092"/>
    <d v="2011-10-07T08:58:52"/>
  </r>
  <r>
    <n v="102.46666666666667"/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26086956521735"/>
    <x v="4"/>
    <s v="indie rock"/>
    <x v="2093"/>
    <d v="2012-12-22T13:30:32"/>
  </r>
  <r>
    <n v="120.54285714285714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597222222222221"/>
    <x v="4"/>
    <s v="indie rock"/>
    <x v="2094"/>
    <d v="2012-03-04T19:00:00"/>
  </r>
  <r>
    <n v="100"/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3636363636364"/>
    <x v="4"/>
    <s v="indie rock"/>
    <x v="2095"/>
    <d v="2011-10-02T09:36:13"/>
  </r>
  <r>
    <n v="101.66666666666666"/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1428571428569"/>
    <x v="4"/>
    <s v="indie rock"/>
    <x v="2096"/>
    <d v="2012-10-25T19:59:00"/>
  </r>
  <r>
    <n v="100"/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4736842105263"/>
    <x v="4"/>
    <s v="indie rock"/>
    <x v="2097"/>
    <d v="2011-12-01T07:02:15"/>
  </r>
  <r>
    <n v="100.33333333333334"/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25"/>
    <x v="4"/>
    <s v="indie rock"/>
    <x v="2098"/>
    <d v="2012-03-07T18:43:55"/>
  </r>
  <r>
    <n v="132.36666666666665"/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1746031746032"/>
    <x v="4"/>
    <s v="indie rock"/>
    <x v="2099"/>
    <d v="2015-07-01T19:40:00"/>
  </r>
  <r>
    <n v="136.66666666666666"/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037037037037"/>
    <x v="4"/>
    <s v="indie rock"/>
    <x v="2100"/>
    <d v="2012-06-29T19:59:00"/>
  </r>
  <r>
    <n v="113.25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77272727272727"/>
    <x v="4"/>
    <s v="indie rock"/>
    <x v="2101"/>
    <d v="2012-02-12T19:35:14"/>
  </r>
  <r>
    <n v="136"/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89473684210527"/>
    <x v="4"/>
    <s v="indie rock"/>
    <x v="2102"/>
    <d v="2011-05-05T12:50:48"/>
  </r>
  <r>
    <n v="146.12318374694613"/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17391304347822"/>
    <x v="4"/>
    <s v="indie rock"/>
    <x v="2103"/>
    <d v="2012-11-09T11:07:07"/>
  </r>
  <r>
    <n v="129.5"/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x v="4"/>
    <s v="indie rock"/>
    <x v="2104"/>
    <d v="2013-05-30T16:00:00"/>
  </r>
  <r>
    <n v="254"/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3131313131315"/>
    <x v="4"/>
    <s v="indie rock"/>
    <x v="2105"/>
    <d v="2014-11-20T20:00:00"/>
  </r>
  <r>
    <n v="107.04545454545456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2727272727273"/>
    <x v="4"/>
    <s v="indie rock"/>
    <x v="2106"/>
    <d v="2013-01-25T21:09:34"/>
  </r>
  <r>
    <n v="107.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49310344827583"/>
    <x v="4"/>
    <s v="indie rock"/>
    <x v="2107"/>
    <d v="2014-11-12T10:03:13"/>
  </r>
  <r>
    <n v="107.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895287958115176"/>
    <x v="4"/>
    <s v="indie rock"/>
    <x v="2108"/>
    <d v="2012-09-09T19:55:00"/>
  </r>
  <r>
    <n v="106.52500000000001"/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4"/>
    <s v="indie rock"/>
    <x v="2109"/>
    <d v="2015-07-05T09:00:17"/>
  </r>
  <r>
    <n v="100.35000000000001"/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15789473684212"/>
    <x v="4"/>
    <s v="indie rock"/>
    <x v="2110"/>
    <d v="2014-05-27T20:59:00"/>
  </r>
  <r>
    <n v="106.5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15384615384613"/>
    <x v="4"/>
    <s v="indie rock"/>
    <x v="2111"/>
    <d v="2011-08-14T17:00:00"/>
  </r>
  <r>
    <n v="100"/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2727272727273"/>
    <x v="4"/>
    <s v="indie rock"/>
    <x v="2112"/>
    <d v="2013-04-15T14:16:33"/>
  </r>
  <r>
    <n v="104.85714285714285"/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8130841121488"/>
    <x v="4"/>
    <s v="indie rock"/>
    <x v="2113"/>
    <d v="2014-09-23T12:46:16"/>
  </r>
  <r>
    <n v="104.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2244897959187"/>
    <x v="4"/>
    <s v="indie rock"/>
    <x v="2114"/>
    <d v="2010-12-08T20:59:00"/>
  </r>
  <r>
    <n v="225.66666666666669"/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27777777777771"/>
    <x v="4"/>
    <s v="indie rock"/>
    <x v="2115"/>
    <d v="2011-02-19T17:56:41"/>
  </r>
  <r>
    <n v="100.90416666666667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5652173913038"/>
    <x v="4"/>
    <s v="indie rock"/>
    <x v="2116"/>
    <d v="2012-10-02T10:40:03"/>
  </r>
  <r>
    <n v="147.75"/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57142857142858"/>
    <x v="4"/>
    <s v="indie rock"/>
    <x v="2117"/>
    <d v="2015-10-26T20:59:00"/>
  </r>
  <r>
    <n v="134.61099999999999"/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2941176470578"/>
    <x v="4"/>
    <s v="indie rock"/>
    <x v="2118"/>
    <d v="2011-07-24T12:08:56"/>
  </r>
  <r>
    <n v="100.75"/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0909090909093"/>
    <x v="4"/>
    <s v="indie rock"/>
    <x v="2119"/>
    <d v="2012-08-15T19:07:25"/>
  </r>
  <r>
    <n v="100.880375"/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275362318841"/>
    <x v="4"/>
    <s v="indie rock"/>
    <x v="2120"/>
    <d v="2014-01-01T15:08:56"/>
  </r>
  <r>
    <n v="0.56800000000000184"/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x v="6"/>
    <s v="video games"/>
    <x v="2121"/>
    <d v="2017-01-11T09:49:08"/>
  </r>
  <r>
    <n v="0.38749999999999618"/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333333333333"/>
    <x v="6"/>
    <s v="video games"/>
    <x v="2122"/>
    <d v="2017-01-06T23:12:49"/>
  </r>
  <r>
    <n v="9.9999999999999982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4T22:59:00"/>
  </r>
  <r>
    <n v="10.45454545454545"/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x v="6"/>
    <s v="video games"/>
    <x v="2124"/>
    <d v="2010-11-29T21:00:00"/>
  </r>
  <r>
    <n v="1.419999999999999"/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55555555555557"/>
    <x v="6"/>
    <s v="video games"/>
    <x v="2125"/>
    <d v="2015-08-04T16:33:53"/>
  </r>
  <r>
    <n v="4.9999999999994493E-2"/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x v="6"/>
    <s v="video games"/>
    <x v="2126"/>
    <d v="2014-12-08T15:21:27"/>
  </r>
  <r>
    <n v="28.842857142857149"/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0338983050844"/>
    <x v="6"/>
    <s v="video games"/>
    <x v="2127"/>
    <d v="2015-03-12T03:07:43"/>
  </r>
  <r>
    <n v="0.16666666666667052"/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x v="6"/>
    <s v="video games"/>
    <x v="2128"/>
    <d v="2014-09-21T10:32:49"/>
  </r>
  <r>
    <n v="11.799999999999999"/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66666666666668"/>
    <x v="6"/>
    <s v="video games"/>
    <x v="2129"/>
    <d v="2016-03-09T16:35:00"/>
  </r>
  <r>
    <n v="0.20238095238095388"/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x v="6"/>
    <s v="video games"/>
    <x v="2130"/>
    <d v="2014-08-15T18:04:23"/>
  </r>
  <r>
    <n v="5.0000000000000044"/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33333333333339"/>
    <x v="6"/>
    <s v="video games"/>
    <x v="2131"/>
    <d v="2015-07-11T20:58:11"/>
  </r>
  <r>
    <n v="2.1129900000000035"/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333333333333"/>
    <x v="6"/>
    <s v="video games"/>
    <x v="2132"/>
    <d v="2014-02-03T03:41:32"/>
  </r>
  <r>
    <n v="1.6000000000000014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3333333333333"/>
    <x v="6"/>
    <s v="video games"/>
    <x v="2133"/>
    <d v="2011-04-23T22:59:00"/>
  </r>
  <r>
    <n v="1.7333333333333312"/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66666666666664"/>
    <x v="6"/>
    <s v="video games"/>
    <x v="2134"/>
    <d v="2013-04-27T13:16:31"/>
  </r>
  <r>
    <n v="9.5600000000000023"/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27272727272727"/>
    <x v="6"/>
    <s v="video games"/>
    <x v="2135"/>
    <d v="2012-10-04T15:07:13"/>
  </r>
  <r>
    <n v="5.9612500000005841E-2"/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2499999999999"/>
    <x v="6"/>
    <s v="video games"/>
    <x v="2136"/>
    <d v="2013-10-19T04:13:06"/>
  </r>
  <r>
    <n v="28.405999999999999"/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59737827715356"/>
    <x v="6"/>
    <s v="video games"/>
    <x v="2137"/>
    <d v="2014-12-05T10:30:29"/>
  </r>
  <r>
    <n v="12.8"/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66666666666666"/>
    <x v="6"/>
    <s v="video games"/>
    <x v="2138"/>
    <d v="2013-11-08T17:18:59"/>
  </r>
  <r>
    <n v="5.4200000000000026"/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35714285714285"/>
    <x v="6"/>
    <s v="video games"/>
    <x v="2139"/>
    <d v="2016-11-03T10:00:08"/>
  </r>
  <r>
    <n v="0.11200000000000099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09090909090907"/>
    <x v="6"/>
    <s v="video games"/>
    <x v="2140"/>
    <d v="2013-01-11T12:00:24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x v="6"/>
    <s v="video games"/>
    <x v="2141"/>
    <d v="2014-11-13T22:39:19"/>
  </r>
  <r>
    <n v="5.7238095238095195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3333333333336"/>
    <x v="6"/>
    <s v="video games"/>
    <x v="2142"/>
    <d v="2015-12-30T08:50:10"/>
  </r>
  <r>
    <n v="11.250000000000004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x v="6"/>
    <s v="video games"/>
    <x v="2143"/>
    <d v="2010-07-21T11:00:00"/>
  </r>
  <r>
    <n v="1.7098591549295827"/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1666666666668"/>
    <x v="6"/>
    <s v="video games"/>
    <x v="2144"/>
    <d v="2013-09-14T05:07:20"/>
  </r>
  <r>
    <n v="30.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2134831460672"/>
    <x v="6"/>
    <s v="video games"/>
    <x v="2145"/>
    <d v="2013-11-26T22:41:54"/>
  </r>
  <r>
    <n v="1.9999999999997797E-2"/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x v="6"/>
    <s v="video games"/>
    <x v="2146"/>
    <d v="2016-02-11T08:18:30"/>
  </r>
  <r>
    <n v="0.69641025641025145"/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1818181818183"/>
    <x v="6"/>
    <s v="video games"/>
    <x v="2147"/>
    <d v="2014-11-16T00:05:48"/>
  </r>
  <r>
    <n v="2.0000000000000018"/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08:36:22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x v="6"/>
    <s v="video games"/>
    <x v="2149"/>
    <d v="2010-07-30T16:00:00"/>
  </r>
  <r>
    <n v="0.80999999999999961"/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x v="6"/>
    <s v="video games"/>
    <x v="2150"/>
    <d v="2016-07-12T22:49:59"/>
  </r>
  <r>
    <n v="0.26222222222221925"/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66666666666668"/>
    <x v="6"/>
    <s v="video games"/>
    <x v="2151"/>
    <d v="2016-06-29T12:20:14"/>
  </r>
  <r>
    <n v="0.16666666666667052"/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x v="6"/>
    <s v="video games"/>
    <x v="2152"/>
    <d v="2014-03-15T10:58:29"/>
  </r>
  <r>
    <n v="9.1244548809155113E-3"/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x v="6"/>
    <s v="video games"/>
    <x v="2153"/>
    <d v="2015-01-09T23:59:00"/>
  </r>
  <r>
    <n v="0.80000000000000071"/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07:10:27"/>
  </r>
  <r>
    <n v="2.300000000000002"/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x v="6"/>
    <s v="video games"/>
    <x v="2155"/>
    <d v="2016-03-31T08:56:25"/>
  </r>
  <r>
    <n v="2.666071428571426"/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7951807228917"/>
    <x v="6"/>
    <s v="video games"/>
    <x v="2156"/>
    <d v="2013-09-16T12:30:06"/>
  </r>
  <r>
    <n v="28.191999999999993"/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4736842105266"/>
    <x v="6"/>
    <s v="video games"/>
    <x v="2157"/>
    <d v="2016-12-22T23:59:00"/>
  </r>
  <r>
    <n v="6.5900366666666654"/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69485530546629"/>
    <x v="6"/>
    <s v="video games"/>
    <x v="2158"/>
    <d v="2013-02-04T12:29:34"/>
  </r>
  <r>
    <n v="0.7222222222222241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x v="6"/>
    <s v="video games"/>
    <x v="2159"/>
    <d v="2011-07-16T09:32:54"/>
  </r>
  <r>
    <n v="0.8499999999999952"/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25"/>
    <x v="6"/>
    <s v="video games"/>
    <x v="2160"/>
    <d v="2012-05-19T09:05:05"/>
  </r>
  <r>
    <n v="115.75"/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5384615384613"/>
    <x v="4"/>
    <s v="rock"/>
    <x v="2161"/>
    <d v="2015-09-23T12:27:39"/>
  </r>
  <r>
    <n v="112.26666666666667"/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03448275862064"/>
    <x v="4"/>
    <s v="rock"/>
    <x v="2162"/>
    <d v="2014-07-24T10:23:11"/>
  </r>
  <r>
    <n v="132.20000000000002"/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363636363636"/>
    <x v="4"/>
    <s v="rock"/>
    <x v="2163"/>
    <d v="2015-06-07T19:50:00"/>
  </r>
  <r>
    <n v="102.63636363636364"/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204819277109"/>
    <x v="4"/>
    <s v="rock"/>
    <x v="2164"/>
    <d v="2016-06-24T19:59:00"/>
  </r>
  <r>
    <n v="138.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3931623931625"/>
    <x v="4"/>
    <s v="rock"/>
    <x v="2165"/>
    <d v="2016-04-08T07:00:35"/>
  </r>
  <r>
    <n v="146.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25"/>
    <x v="4"/>
    <s v="rock"/>
    <x v="2166"/>
    <d v="2014-12-05T13:06:58"/>
  </r>
  <r>
    <n v="120"/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x v="4"/>
    <s v="rock"/>
    <x v="2167"/>
    <d v="2012-09-14T17:35:37"/>
  </r>
  <r>
    <n v="121.5816111111111"/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66735294117646"/>
    <x v="4"/>
    <s v="rock"/>
    <x v="2168"/>
    <d v="2017-02-09T21:00:00"/>
  </r>
  <r>
    <n v="100"/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57142857142858"/>
    <x v="4"/>
    <s v="rock"/>
    <x v="2169"/>
    <d v="2017-03-02T08:49:11"/>
  </r>
  <r>
    <n v="180.85714285714286"/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15789473684212"/>
    <x v="4"/>
    <s v="rock"/>
    <x v="2170"/>
    <d v="2015-08-22T10:00:22"/>
  </r>
  <r>
    <n v="106.075"/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76595744680847"/>
    <x v="4"/>
    <s v="rock"/>
    <x v="2171"/>
    <d v="2015-06-21T21:00:00"/>
  </r>
  <r>
    <n v="100"/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307692307692"/>
    <x v="4"/>
    <s v="rock"/>
    <x v="2172"/>
    <d v="2015-04-18T05:55:20"/>
  </r>
  <r>
    <n v="126.92857142857143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3333333333334"/>
    <x v="4"/>
    <s v="rock"/>
    <x v="2173"/>
    <d v="2013-09-09T19:59:00"/>
  </r>
  <r>
    <n v="102.97499999999999"/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095238095238"/>
    <x v="4"/>
    <s v="rock"/>
    <x v="2174"/>
    <d v="2016-05-05T05:01:47"/>
  </r>
  <r>
    <n v="250"/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07692307692307"/>
    <x v="4"/>
    <s v="rock"/>
    <x v="2175"/>
    <d v="2016-07-20T16:13:06"/>
  </r>
  <r>
    <n v="126.02"/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4647887323944"/>
    <x v="4"/>
    <s v="rock"/>
    <x v="2176"/>
    <d v="2015-05-02T07:11:49"/>
  </r>
  <r>
    <n v="100.12"/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68421052631575"/>
    <x v="4"/>
    <s v="rock"/>
    <x v="2177"/>
    <d v="2016-06-05T22:01:07"/>
  </r>
  <r>
    <n v="138.64000000000001"/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49243306169967"/>
    <x v="4"/>
    <s v="rock"/>
    <x v="2178"/>
    <d v="2017-01-18T07:16:37"/>
  </r>
  <r>
    <n v="161.39999999999998"/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57142857142861"/>
    <x v="4"/>
    <s v="rock"/>
    <x v="2179"/>
    <d v="2015-04-10T20:06:32"/>
  </r>
  <r>
    <n v="107.18419999999999"/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7820512820518"/>
    <x v="4"/>
    <s v="rock"/>
    <x v="2180"/>
    <d v="2015-11-13T09:04:28"/>
  </r>
  <r>
    <n v="153.10000000000002"/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3584905660378"/>
    <x v="6"/>
    <s v="tabletop games"/>
    <x v="2181"/>
    <d v="2017-02-20T16:07:33"/>
  </r>
  <r>
    <n v="524.16666666666663"/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1348314606739"/>
    <x v="6"/>
    <s v="tabletop games"/>
    <x v="2182"/>
    <d v="2014-10-02T13:37:05"/>
  </r>
  <r>
    <n v="489.27777777777777"/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66308243727597"/>
    <x v="6"/>
    <s v="tabletop games"/>
    <x v="2183"/>
    <d v="2017-02-08T21:00:00"/>
  </r>
  <r>
    <n v="284.74"/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4511278195488"/>
    <x v="6"/>
    <s v="tabletop games"/>
    <x v="2184"/>
    <d v="2016-01-25T08:00:00"/>
  </r>
  <r>
    <n v="1856.97"/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451043338683"/>
    <x v="6"/>
    <s v="tabletop games"/>
    <x v="2185"/>
    <d v="2013-03-26T00:23:59"/>
  </r>
  <r>
    <n v="109.67500000000001"/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56632653061227"/>
    <x v="6"/>
    <s v="tabletop games"/>
    <x v="2186"/>
    <d v="2016-09-06T18:00:00"/>
  </r>
  <r>
    <n v="1014.6425"/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0381807973048"/>
    <x v="6"/>
    <s v="tabletop games"/>
    <x v="2187"/>
    <d v="2015-04-02T19:59:00"/>
  </r>
  <r>
    <n v="412.17692027666544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56420233463037"/>
    <x v="6"/>
    <s v="tabletop games"/>
    <x v="2188"/>
    <d v="2016-10-25T09:00:00"/>
  </r>
  <r>
    <n v="503.25"/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25"/>
    <x v="6"/>
    <s v="tabletop games"/>
    <x v="2189"/>
    <d v="2016-04-21T14:00:00"/>
  </r>
  <r>
    <n v="184.61052631578946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8435754189949"/>
    <x v="6"/>
    <s v="tabletop games"/>
    <x v="2190"/>
    <d v="2016-03-22T22:59:00"/>
  </r>
  <r>
    <n v="119.73333333333333"/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12:00:27"/>
  </r>
  <r>
    <n v="1081.2401666666667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0667078443485"/>
    <x v="6"/>
    <s v="tabletop games"/>
    <x v="2192"/>
    <d v="2016-12-15T15:00:00"/>
  </r>
  <r>
    <n v="452.37333333333333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47714604236342"/>
    <x v="6"/>
    <s v="tabletop games"/>
    <x v="2193"/>
    <d v="2016-11-20T20:59:00"/>
  </r>
  <r>
    <n v="537.37"/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03872437357631"/>
    <x v="6"/>
    <s v="tabletop games"/>
    <x v="2194"/>
    <d v="2016-03-26T09:11:30"/>
  </r>
  <r>
    <n v="120.32608695652173"/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0434782608695"/>
    <x v="6"/>
    <s v="tabletop games"/>
    <x v="2195"/>
    <d v="2015-08-11T10:31:40"/>
  </r>
  <r>
    <n v="113.83571428571429"/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06837606837601"/>
    <x v="6"/>
    <s v="tabletop games"/>
    <x v="2196"/>
    <d v="2016-12-01T23:00:00"/>
  </r>
  <r>
    <n v="951.03109999999992"/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1300230946882"/>
    <x v="6"/>
    <s v="tabletop games"/>
    <x v="2197"/>
    <d v="2015-02-28T06:00:59"/>
  </r>
  <r>
    <n v="132.89249999999998"/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4377880184327"/>
    <x v="6"/>
    <s v="tabletop games"/>
    <x v="2198"/>
    <d v="2015-11-14T05:20:00"/>
  </r>
  <r>
    <n v="146.97777777777779"/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01195219123505"/>
    <x v="6"/>
    <s v="tabletop games"/>
    <x v="2199"/>
    <d v="2015-10-15T01:59:58"/>
  </r>
  <r>
    <n v="542.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28136882129277"/>
    <x v="6"/>
    <s v="tabletop games"/>
    <x v="2200"/>
    <d v="2015-07-05T19:00:00"/>
  </r>
  <r>
    <n v="382.71818181818185"/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35357142857142"/>
    <x v="4"/>
    <s v="electronic music"/>
    <x v="2201"/>
    <d v="2013-01-16T12:19:25"/>
  </r>
  <r>
    <n v="704.18124999999998"/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66920943134534"/>
    <x v="4"/>
    <s v="electronic music"/>
    <x v="2202"/>
    <d v="2012-11-01T12:22:48"/>
  </r>
  <r>
    <n v="109.55"/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12:38:02"/>
  </r>
  <r>
    <n v="132.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01369863013697"/>
    <x v="4"/>
    <s v="electronic music"/>
    <x v="2204"/>
    <d v="2013-03-08T23:28:39"/>
  </r>
  <r>
    <n v="152"/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2222222222221"/>
    <x v="4"/>
    <s v="electronic music"/>
    <x v="2205"/>
    <d v="2012-06-01T11:43:09"/>
  </r>
  <r>
    <n v="102.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35294117647058"/>
    <x v="4"/>
    <s v="electronic music"/>
    <x v="2206"/>
    <d v="2012-04-15T22:10:24"/>
  </r>
  <r>
    <n v="100"/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1428571428572"/>
    <x v="4"/>
    <s v="electronic music"/>
    <x v="2207"/>
    <d v="2013-11-15T21:39:33"/>
  </r>
  <r>
    <n v="101.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3333333333336"/>
    <x v="4"/>
    <s v="electronic music"/>
    <x v="2208"/>
    <d v="2012-04-06T20:00:00"/>
  </r>
  <r>
    <n v="150.80000000000001"/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66666666666666"/>
    <x v="4"/>
    <s v="electronic music"/>
    <x v="2209"/>
    <d v="2014-04-14T15:00:00"/>
  </r>
  <r>
    <n v="111.425"/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02777777777779"/>
    <x v="4"/>
    <s v="electronic music"/>
    <x v="2210"/>
    <d v="2012-04-14T09:36:00"/>
  </r>
  <r>
    <n v="195.6"/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09T22:59:00"/>
  </r>
  <r>
    <n v="114.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796747967479675"/>
    <x v="4"/>
    <s v="electronic music"/>
    <x v="2212"/>
    <d v="2013-11-03T17:00:00"/>
  </r>
  <r>
    <n v="200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1:49:39"/>
  </r>
  <r>
    <n v="292.50166666666667"/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25416666666666"/>
    <x v="4"/>
    <s v="electronic music"/>
    <x v="2214"/>
    <d v="2014-02-06T11:00:48"/>
  </r>
  <r>
    <n v="156.36363636363635"/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0606060606062"/>
    <x v="4"/>
    <s v="electronic music"/>
    <x v="2215"/>
    <d v="2012-03-12T22:59:00"/>
  </r>
  <r>
    <n v="105.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2857142857142"/>
    <x v="4"/>
    <s v="electronic music"/>
    <x v="2216"/>
    <d v="2015-07-23T10:02:25"/>
  </r>
  <r>
    <n v="101.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2222222222221"/>
    <x v="4"/>
    <s v="electronic music"/>
    <x v="2217"/>
    <d v="2015-11-02T00:00:00"/>
  </r>
  <r>
    <n v="122.833"/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4473684210524"/>
    <x v="4"/>
    <s v="electronic music"/>
    <x v="2218"/>
    <d v="2012-08-28T16:00:00"/>
  </r>
  <r>
    <n v="101.49999999999999"/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1052631578945"/>
    <x v="4"/>
    <s v="electronic music"/>
    <x v="2219"/>
    <d v="2015-08-19T09:15:12"/>
  </r>
  <r>
    <n v="101.14285714285714"/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04347826086953"/>
    <x v="4"/>
    <s v="electronic music"/>
    <x v="2220"/>
    <d v="2013-07-26T17:27:16"/>
  </r>
  <r>
    <n v="108.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197247706422019"/>
    <x v="6"/>
    <s v="tabletop games"/>
    <x v="2221"/>
    <d v="2016-04-22T16:00:00"/>
  </r>
  <r>
    <n v="162.6"/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0:54:07"/>
  </r>
  <r>
    <n v="105.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07:22:48"/>
  </r>
  <r>
    <n v="243.14999999999998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45270270270274"/>
    <x v="6"/>
    <s v="tabletop games"/>
    <x v="2224"/>
    <d v="2016-10-29T11:00:00"/>
  </r>
  <r>
    <n v="944.83338095238094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79651993355483"/>
    <x v="6"/>
    <s v="tabletop games"/>
    <x v="2225"/>
    <d v="2014-09-21T11:00:15"/>
  </r>
  <r>
    <n v="108.46283333333334"/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0280373831778"/>
    <x v="6"/>
    <s v="tabletop games"/>
    <x v="2226"/>
    <d v="2016-02-11T20:59:00"/>
  </r>
  <r>
    <n v="157.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0099667774093"/>
    <x v="6"/>
    <s v="tabletop games"/>
    <x v="2227"/>
    <d v="2013-11-13T12:22:35"/>
  </r>
  <r>
    <n v="1174.4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1805555555551"/>
    <x v="6"/>
    <s v="tabletop games"/>
    <x v="2228"/>
    <d v="2015-08-15T22:40:36"/>
  </r>
  <r>
    <n v="171.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2547309833024"/>
    <x v="6"/>
    <s v="tabletop games"/>
    <x v="2229"/>
    <d v="2013-09-02T20:00:00"/>
  </r>
  <r>
    <n v="125.9529411764706"/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497991967871485"/>
    <x v="6"/>
    <s v="tabletop games"/>
    <x v="2230"/>
    <d v="2014-04-25T13:08:47"/>
  </r>
  <r>
    <n v="1212.1296000000002"/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26630727762803"/>
    <x v="6"/>
    <s v="tabletop games"/>
    <x v="2231"/>
    <d v="2013-06-24T21:00:00"/>
  </r>
  <r>
    <n v="495.8"/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1093117408906"/>
    <x v="6"/>
    <s v="tabletop games"/>
    <x v="2232"/>
    <d v="2014-07-18T19:00:00"/>
  </r>
  <r>
    <n v="332.03999999999996"/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0179028132991"/>
    <x v="6"/>
    <s v="tabletop games"/>
    <x v="2233"/>
    <d v="2015-12-13T16:00:00"/>
  </r>
  <r>
    <n v="11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07142857142854"/>
    <x v="6"/>
    <s v="tabletop games"/>
    <x v="2234"/>
    <d v="2017-01-05T11:47:27"/>
  </r>
  <r>
    <n v="153.3153846153846"/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8503401360545"/>
    <x v="6"/>
    <s v="tabletop games"/>
    <x v="2235"/>
    <d v="2015-03-28T15:31:51"/>
  </r>
  <r>
    <n v="537.10714285714289"/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16176470588236"/>
    <x v="6"/>
    <s v="tabletop games"/>
    <x v="2236"/>
    <d v="2016-02-01T06:48:43"/>
  </r>
  <r>
    <n v="352.92777777777775"/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25635808748726"/>
    <x v="6"/>
    <s v="tabletop games"/>
    <x v="2237"/>
    <d v="2014-11-11T23:59:00"/>
  </r>
  <r>
    <n v="137.4"/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620253164558"/>
    <x v="6"/>
    <s v="tabletop games"/>
    <x v="2238"/>
    <d v="2017-03-10T06:55:16"/>
  </r>
  <r>
    <n v="128.02668"/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3028169014082"/>
    <x v="6"/>
    <s v="tabletop games"/>
    <x v="2239"/>
    <d v="2013-11-30T20:02:00"/>
  </r>
  <r>
    <n v="270.68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16666666666"/>
    <x v="6"/>
    <s v="tabletop games"/>
    <x v="2240"/>
    <d v="2016-04-22T11:49:04"/>
  </r>
  <r>
    <n v="806.4"/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2392638036808"/>
    <x v="6"/>
    <s v="tabletop games"/>
    <x v="2241"/>
    <d v="2017-03-02T11:51:40"/>
  </r>
  <r>
    <n v="1360.0976000000001"/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65251485148519"/>
    <x v="6"/>
    <s v="tabletop games"/>
    <x v="2242"/>
    <d v="2013-11-26T19:02:00"/>
  </r>
  <r>
    <n v="930250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12530712530715"/>
    <x v="6"/>
    <s v="tabletop games"/>
    <x v="2243"/>
    <d v="2017-03-12T19:00:00"/>
  </r>
  <r>
    <n v="377.02"/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.00344827586207"/>
    <x v="6"/>
    <s v="tabletop games"/>
    <x v="2244"/>
    <d v="2016-10-16T12:30:00"/>
  </r>
  <r>
    <n v="2647.0250000000001"/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75252525252522"/>
    <x v="6"/>
    <s v="tabletop games"/>
    <x v="2245"/>
    <d v="2014-02-21T10:00:00"/>
  </r>
  <r>
    <n v="100.12"/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2280701754383"/>
    <x v="6"/>
    <s v="tabletop games"/>
    <x v="2246"/>
    <d v="2015-09-04T11:00:10"/>
  </r>
  <r>
    <n v="104.45405405405405"/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2631578947367"/>
    <x v="6"/>
    <s v="tabletop games"/>
    <x v="2247"/>
    <d v="2015-07-29T07:59:25"/>
  </r>
  <r>
    <n v="107.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28125"/>
    <x v="6"/>
    <s v="tabletop games"/>
    <x v="2248"/>
    <d v="2016-12-14T13:01:18"/>
  </r>
  <r>
    <n v="168.77142857142857"/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1666666666667"/>
    <x v="6"/>
    <s v="tabletop games"/>
    <x v="2249"/>
    <d v="2013-04-02T07:52:45"/>
  </r>
  <r>
    <n v="975.11200000000008"/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169877408059"/>
    <x v="6"/>
    <s v="tabletop games"/>
    <x v="2250"/>
    <d v="2016-12-02T17:07:53"/>
  </r>
  <r>
    <n v="134.44929411764707"/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08729166666669"/>
    <x v="6"/>
    <s v="tabletop games"/>
    <x v="2251"/>
    <d v="2014-08-16T00:17:57"/>
  </r>
  <r>
    <n v="272.27777777777777"/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3654618473899"/>
    <x v="6"/>
    <s v="tabletop games"/>
    <x v="2252"/>
    <d v="2016-08-05T23:52:18"/>
  </r>
  <r>
    <n v="112.6875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142857142857"/>
    <x v="6"/>
    <s v="tabletop games"/>
    <x v="2253"/>
    <d v="2015-11-18T08:09:07"/>
  </r>
  <r>
    <n v="459.8"/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005076142132"/>
    <x v="6"/>
    <s v="tabletop games"/>
    <x v="2254"/>
    <d v="2017-01-24T07:32:48"/>
  </r>
  <r>
    <n v="286.65822784810126"/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2287822878232"/>
    <x v="6"/>
    <s v="tabletop games"/>
    <x v="2255"/>
    <d v="2016-05-07T14:50:51"/>
  </r>
  <r>
    <n v="222.70833333333334"/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02:50:46"/>
  </r>
  <r>
    <n v="636.14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03550295857985"/>
    <x v="6"/>
    <s v="tabletop games"/>
    <x v="2257"/>
    <d v="2016-06-19T15:00:00"/>
  </r>
  <r>
    <n v="146.5"/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1951219512196"/>
    <x v="6"/>
    <s v="tabletop games"/>
    <x v="2258"/>
    <d v="2015-06-11T10:01:27"/>
  </r>
  <r>
    <n v="1867.1"/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35922330097088"/>
    <x v="6"/>
    <s v="tabletop games"/>
    <x v="2259"/>
    <d v="2016-12-08T11:18:56"/>
  </r>
  <r>
    <n v="326.92"/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297619047619051"/>
    <x v="6"/>
    <s v="tabletop games"/>
    <x v="2260"/>
    <d v="2014-03-26T15:24:10"/>
  </r>
  <r>
    <n v="779.5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04761904762"/>
    <x v="6"/>
    <s v="tabletop games"/>
    <x v="2261"/>
    <d v="2017-02-14T09:23:40"/>
  </r>
  <r>
    <n v="154.15151515151516"/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04972375690608"/>
    <x v="6"/>
    <s v="tabletop games"/>
    <x v="2262"/>
    <d v="2014-11-17T16:00:00"/>
  </r>
  <r>
    <n v="115.54666666666667"/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333333333334"/>
    <x v="6"/>
    <s v="tabletop games"/>
    <x v="2263"/>
    <d v="2015-01-31T11:58:33"/>
  </r>
  <r>
    <n v="180.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4157303370785"/>
    <x v="6"/>
    <s v="tabletop games"/>
    <x v="2264"/>
    <d v="2016-05-22T19:00:00"/>
  </r>
  <r>
    <n v="298.50000000000006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7647058823529"/>
    <x v="6"/>
    <s v="tabletop games"/>
    <x v="2265"/>
    <d v="2016-11-22T12:28:27"/>
  </r>
  <r>
    <n v="320.26666666666665"/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2886597938145"/>
    <x v="6"/>
    <s v="tabletop games"/>
    <x v="2266"/>
    <d v="2016-04-26T18:00:00"/>
  </r>
  <r>
    <n v="380.52499999999998"/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7871287128712"/>
    <x v="6"/>
    <s v="tabletop games"/>
    <x v="2267"/>
    <d v="2014-12-20T17:00:00"/>
  </r>
  <r>
    <n v="102.60000000000001"/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247422680412"/>
    <x v="6"/>
    <s v="tabletop games"/>
    <x v="2268"/>
    <d v="2017-03-11T17:58:35"/>
  </r>
  <r>
    <n v="1801.64"/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4589800443462"/>
    <x v="6"/>
    <s v="tabletop games"/>
    <x v="2269"/>
    <d v="2017-03-06T21:00:00"/>
  </r>
  <r>
    <n v="720.24800000000005"/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155688622754"/>
    <x v="6"/>
    <s v="tabletop games"/>
    <x v="2270"/>
    <d v="2017-01-10T13:59:00"/>
  </r>
  <r>
    <n v="283.08999999999997"/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403614457831"/>
    <x v="6"/>
    <s v="tabletop games"/>
    <x v="2271"/>
    <d v="2016-12-09T16:00:04"/>
  </r>
  <r>
    <n v="1356.6000000000001"/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0762711864407"/>
    <x v="6"/>
    <s v="tabletop games"/>
    <x v="2272"/>
    <d v="2015-12-07T08:47:16"/>
  </r>
  <r>
    <n v="220.35999999999999"/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6190476190474"/>
    <x v="6"/>
    <s v="tabletop games"/>
    <x v="2273"/>
    <d v="2017-03-12T04:10:42"/>
  </r>
  <r>
    <n v="119.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02020202020201"/>
    <x v="6"/>
    <s v="tabletop games"/>
    <x v="2274"/>
    <d v="2014-02-23T04:00:57"/>
  </r>
  <r>
    <n v="407.76923076923077"/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50632911392405"/>
    <x v="6"/>
    <s v="tabletop games"/>
    <x v="2275"/>
    <d v="2014-12-22T06:47:59"/>
  </r>
  <r>
    <n v="105.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4666666666667"/>
    <x v="6"/>
    <s v="tabletop games"/>
    <x v="2276"/>
    <d v="2014-01-05T07:38:09"/>
  </r>
  <r>
    <n v="141.08235294117648"/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2367149758456"/>
    <x v="6"/>
    <s v="tabletop games"/>
    <x v="2277"/>
    <d v="2012-02-27T08:17:03"/>
  </r>
  <r>
    <n v="270.7"/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78431372549019"/>
    <x v="6"/>
    <s v="tabletop games"/>
    <x v="2278"/>
    <d v="2016-01-03T14:59:00"/>
  </r>
  <r>
    <n v="153.80000000000001"/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25"/>
    <x v="6"/>
    <s v="tabletop games"/>
    <x v="2279"/>
    <d v="2015-02-03T20:00:00"/>
  </r>
  <r>
    <n v="403.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396874999999994"/>
    <x v="6"/>
    <s v="tabletop games"/>
    <x v="2280"/>
    <d v="2015-09-17T06:59:51"/>
  </r>
  <r>
    <n v="185"/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4545454545453"/>
    <x v="4"/>
    <s v="rock"/>
    <x v="2281"/>
    <d v="2011-07-24T22:50:00"/>
  </r>
  <r>
    <n v="185.33333333333334"/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333333333333"/>
    <x v="4"/>
    <s v="rock"/>
    <x v="2282"/>
    <d v="2016-01-13T20:11:26"/>
  </r>
  <r>
    <n v="100.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458333333333"/>
    <x v="4"/>
    <s v="rock"/>
    <x v="2283"/>
    <d v="2012-05-08T18:00:04"/>
  </r>
  <r>
    <n v="106.22116666666668"/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152542372882"/>
    <x v="4"/>
    <s v="rock"/>
    <x v="2284"/>
    <d v="2011-03-11T20:00:00"/>
  </r>
  <r>
    <n v="121.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88607594936711"/>
    <x v="4"/>
    <s v="rock"/>
    <x v="2285"/>
    <d v="2012-06-28T20:27:23"/>
  </r>
  <r>
    <n v="100.06666666666666"/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428571428571"/>
    <x v="4"/>
    <s v="rock"/>
    <x v="2286"/>
    <d v="2013-09-05T19:59:00"/>
  </r>
  <r>
    <n v="119.97755555555555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38679245283"/>
    <x v="4"/>
    <s v="rock"/>
    <x v="2287"/>
    <d v="2014-06-23T08:01:00"/>
  </r>
  <r>
    <n v="100.1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x v="4"/>
    <s v="rock"/>
    <x v="2288"/>
    <d v="2012-06-26T10:00:00"/>
  </r>
  <r>
    <n v="107.4"/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x v="4"/>
    <s v="rock"/>
    <x v="2289"/>
    <d v="2013-12-06T15:22:00"/>
  </r>
  <r>
    <n v="104.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27586206896555"/>
    <x v="4"/>
    <s v="rock"/>
    <x v="2290"/>
    <d v="2009-12-01T09:00:00"/>
  </r>
  <r>
    <n v="172.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6511627906976"/>
    <x v="4"/>
    <s v="rock"/>
    <x v="2291"/>
    <d v="2012-04-22T20:00:00"/>
  </r>
  <r>
    <n v="107.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0652173913049"/>
    <x v="4"/>
    <s v="rock"/>
    <x v="2292"/>
    <d v="2012-04-18T08:44:36"/>
  </r>
  <r>
    <n v="108.23529411764706"/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4074074074076"/>
    <x v="4"/>
    <s v="rock"/>
    <x v="2293"/>
    <d v="2012-09-24T19:59:00"/>
  </r>
  <r>
    <n v="146.08080000000001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14642857142863"/>
    <x v="4"/>
    <s v="rock"/>
    <x v="2294"/>
    <d v="2013-01-20T09:21:20"/>
  </r>
  <r>
    <n v="125.25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05882352941174"/>
    <x v="4"/>
    <s v="rock"/>
    <x v="2295"/>
    <d v="2013-01-26T14:54:16"/>
  </r>
  <r>
    <n v="149.07142857142856"/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65517241379317"/>
    <x v="4"/>
    <s v="rock"/>
    <x v="2296"/>
    <d v="2012-02-23T09:33:46"/>
  </r>
  <r>
    <n v="100.6"/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4736842105263"/>
    <x v="4"/>
    <s v="rock"/>
    <x v="2297"/>
    <d v="2012-03-13T19:59:00"/>
  </r>
  <r>
    <n v="105.07333333333332"/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138888888889"/>
    <x v="4"/>
    <s v="rock"/>
    <x v="2298"/>
    <d v="2014-03-26T11:10:33"/>
  </r>
  <r>
    <n v="350.16666666666663"/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35714285714292"/>
    <x v="4"/>
    <s v="rock"/>
    <x v="2299"/>
    <d v="2011-02-05T16:46:49"/>
  </r>
  <r>
    <n v="101.25"/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428571428571"/>
    <x v="4"/>
    <s v="rock"/>
    <x v="2300"/>
    <d v="2012-06-28T09:26:56"/>
  </r>
  <r>
    <n v="133.6044"/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59810426540286"/>
    <x v="4"/>
    <s v="indie rock"/>
    <x v="2301"/>
    <d v="2013-06-20T19:31:36"/>
  </r>
  <r>
    <n v="170.65217391304347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76470588235297"/>
    <x v="4"/>
    <s v="indie rock"/>
    <x v="2302"/>
    <d v="2013-12-30T23:00:00"/>
  </r>
  <r>
    <n v="109.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1650485436887"/>
    <x v="4"/>
    <s v="indie rock"/>
    <x v="2303"/>
    <d v="2011-12-12T19:39:56"/>
  </r>
  <r>
    <n v="100.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69203539823013"/>
    <x v="4"/>
    <s v="indie rock"/>
    <x v="2304"/>
    <d v="2010-12-31T20:59:00"/>
  </r>
  <r>
    <n v="101.22777777777779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0778443113773"/>
    <x v="4"/>
    <s v="indie rock"/>
    <x v="2305"/>
    <d v="2014-08-08T10:00:00"/>
  </r>
  <r>
    <n v="106.75857142857143"/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85616438356163"/>
    <x v="4"/>
    <s v="indie rock"/>
    <x v="2306"/>
    <d v="2012-03-09T20:02:09"/>
  </r>
  <r>
    <n v="106.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36800000000002"/>
    <x v="4"/>
    <s v="indie rock"/>
    <x v="2307"/>
    <d v="2012-05-05T11:15:28"/>
  </r>
  <r>
    <n v="101.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496921824104234"/>
    <x v="4"/>
    <s v="indie rock"/>
    <x v="2308"/>
    <d v="2014-08-28T17:00:00"/>
  </r>
  <r>
    <n v="106.67450000000001"/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17476635514019"/>
    <x v="4"/>
    <s v="indie rock"/>
    <x v="2309"/>
    <d v="2013-03-09T15:42:17"/>
  </r>
  <r>
    <n v="428.83978378378379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6470588235291"/>
    <x v="4"/>
    <s v="indie rock"/>
    <x v="2310"/>
    <d v="2013-03-21T10:03:35"/>
  </r>
  <r>
    <n v="104.11111111111111"/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09615384615384"/>
    <x v="4"/>
    <s v="indie rock"/>
    <x v="2311"/>
    <d v="2014-05-06T16:06:29"/>
  </r>
  <r>
    <n v="107.86666666666666"/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2025316455694"/>
    <x v="4"/>
    <s v="indie rock"/>
    <x v="2312"/>
    <d v="2014-04-18T15:00:00"/>
  </r>
  <r>
    <n v="175.84040000000002"/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000127388535034"/>
    <x v="4"/>
    <s v="indie rock"/>
    <x v="2313"/>
    <d v="2012-05-03T15:00:26"/>
  </r>
  <r>
    <n v="156.97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2800000000002"/>
    <x v="4"/>
    <s v="indie rock"/>
    <x v="2314"/>
    <d v="2012-06-07T05:14:17"/>
  </r>
  <r>
    <n v="102.60000000000001"/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78125"/>
    <x v="4"/>
    <s v="indie rock"/>
    <x v="2315"/>
    <d v="2012-05-05T09:25:43"/>
  </r>
  <r>
    <n v="104.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1999999999996"/>
    <x v="4"/>
    <s v="indie rock"/>
    <x v="2316"/>
    <d v="2009-12-09T10:24:00"/>
  </r>
  <r>
    <n v="104"/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0909090909091"/>
    <x v="4"/>
    <s v="indie rock"/>
    <x v="2317"/>
    <d v="2010-02-14T21:00:00"/>
  </r>
  <r>
    <n v="121.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4969325153371"/>
    <x v="4"/>
    <s v="indie rock"/>
    <x v="2318"/>
    <d v="2009-09-25T19:59:00"/>
  </r>
  <r>
    <n v="107.69999999999999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1038961038959"/>
    <x v="4"/>
    <s v="indie rock"/>
    <x v="2319"/>
    <d v="2013-12-14T17:58:05"/>
  </r>
  <r>
    <n v="108.66"/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4943820224717"/>
    <x v="4"/>
    <s v="indie rock"/>
    <x v="2320"/>
    <d v="2014-04-02T10:36:40"/>
  </r>
  <r>
    <n v="39.120962394619681"/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125"/>
    <x v="7"/>
    <s v="small batch"/>
    <x v="2321"/>
    <d v="2017-04-03T21:15:01"/>
  </r>
  <r>
    <n v="3.1481481481481444"/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x v="7"/>
    <s v="small batch"/>
    <x v="2322"/>
    <d v="2017-04-09T12:29:29"/>
  </r>
  <r>
    <n v="48"/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x v="7"/>
    <s v="small batch"/>
    <x v="2323"/>
    <d v="2017-03-20T10:07:27"/>
  </r>
  <r>
    <n v="20.733333333333338"/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1803278688526"/>
    <x v="7"/>
    <s v="small batch"/>
    <x v="2324"/>
    <d v="2017-03-26T12:14:45"/>
  </r>
  <r>
    <n v="7.9999999999999964"/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28571428571429"/>
    <x v="7"/>
    <s v="small batch"/>
    <x v="2325"/>
    <d v="2017-03-29T15:32:11"/>
  </r>
  <r>
    <n v="0.71999999999999842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x v="7"/>
    <s v="small batch"/>
    <x v="2326"/>
    <d v="2017-04-30T09:00:00"/>
  </r>
  <r>
    <n v="526.09431428571429"/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3162444113267"/>
    <x v="7"/>
    <s v="small batch"/>
    <x v="2327"/>
    <d v="2014-08-26T14:00:40"/>
  </r>
  <r>
    <n v="254.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3612662942269"/>
    <x v="7"/>
    <s v="small batch"/>
    <x v="2328"/>
    <d v="2015-06-14T10:45:37"/>
  </r>
  <r>
    <n v="105.91999999999999"/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x v="7"/>
    <s v="small batch"/>
    <x v="2329"/>
    <d v="2014-07-17T06:59:06"/>
  </r>
  <r>
    <n v="102.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2638036809817"/>
    <x v="7"/>
    <s v="small batch"/>
    <x v="2330"/>
    <d v="2015-12-24T16:00:00"/>
  </r>
  <r>
    <n v="144.31375000000003"/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5406360424032"/>
    <x v="7"/>
    <s v="small batch"/>
    <x v="2331"/>
    <d v="2014-08-17T16:08:10"/>
  </r>
  <r>
    <n v="106.30800000000001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02840909090907"/>
    <x v="7"/>
    <s v="small batch"/>
    <x v="2332"/>
    <d v="2015-02-06T07:04:31"/>
  </r>
  <r>
    <n v="212.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2553191489361"/>
    <x v="7"/>
    <s v="small batch"/>
    <x v="2333"/>
    <d v="2014-05-29T09:50:00"/>
  </r>
  <r>
    <n v="101.95"/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65671641791046"/>
    <x v="7"/>
    <s v="small batch"/>
    <x v="2334"/>
    <d v="2014-11-05T09:34:00"/>
  </r>
  <r>
    <n v="102.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230769230769"/>
    <x v="7"/>
    <s v="small batch"/>
    <x v="2335"/>
    <d v="2014-06-11T05:44:03"/>
  </r>
  <r>
    <n v="520.73254999999995"/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04623556581984"/>
    <x v="7"/>
    <s v="small batch"/>
    <x v="2336"/>
    <d v="2014-03-08T14:11:35"/>
  </r>
  <r>
    <n v="110.65833333333333"/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4357541899445"/>
    <x v="7"/>
    <s v="small batch"/>
    <x v="2337"/>
    <d v="2014-06-26T07:22:23"/>
  </r>
  <r>
    <n v="101.14333333333335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4552845528455"/>
    <x v="7"/>
    <s v="small batch"/>
    <x v="2338"/>
    <d v="2014-06-29T13:31:24"/>
  </r>
  <r>
    <n v="294.20799999999997"/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3188405797094"/>
    <x v="7"/>
    <s v="small batch"/>
    <x v="2339"/>
    <d v="2016-12-18T23:59:00"/>
  </r>
  <r>
    <n v="105.77749999999999"/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007444168734"/>
    <x v="7"/>
    <s v="small batch"/>
    <x v="2340"/>
    <d v="2016-10-30T07:25:38"/>
  </r>
  <r>
    <n v="0"/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x v="2"/>
    <s v="web"/>
    <x v="2341"/>
    <d v="2015-07-12T11:31:44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x v="2"/>
    <s v="web"/>
    <x v="2342"/>
    <d v="2014-10-05T21:00:00"/>
  </r>
  <r>
    <n v="3.0000000000000027"/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x v="2"/>
    <s v="web"/>
    <x v="2343"/>
    <d v="2016-01-08T11:47:00"/>
  </r>
  <r>
    <n v="0.10000000000000009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x v="2"/>
    <s v="web"/>
    <x v="2344"/>
    <d v="2016-06-24T09:27:49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x v="2"/>
    <s v="web"/>
    <x v="2345"/>
    <d v="2015-03-31T15:39:00"/>
  </r>
  <r>
    <n v="6.5000000000003944E-2"/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x v="2"/>
    <s v="web"/>
    <x v="2346"/>
    <d v="2016-10-17T11:10:31"/>
  </r>
  <r>
    <n v="1.5000000000000013"/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x v="2"/>
    <s v="web"/>
    <x v="2347"/>
    <d v="2016-08-25T06:34:36"/>
  </r>
  <r>
    <n v="0.3857142857142892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x v="2"/>
    <s v="web"/>
    <x v="2348"/>
    <d v="2016-02-20T14:22:18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x v="2"/>
    <s v="web"/>
    <x v="2349"/>
    <d v="2015-08-11T10:37:08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x v="2"/>
    <s v="web"/>
    <x v="2350"/>
    <d v="2017-01-03T12:12:50"/>
  </r>
  <r>
    <n v="0.57142857142856718"/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28571428571429"/>
    <x v="2"/>
    <s v="web"/>
    <x v="2351"/>
    <d v="2015-04-29T18:25:39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x v="2"/>
    <s v="web"/>
    <x v="2352"/>
    <d v="2015-06-06T07:12:32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x v="2"/>
    <s v="web"/>
    <x v="2353"/>
    <d v="2015-04-21T08:13:42"/>
  </r>
  <r>
    <n v="7.1428571428566734E-2"/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x v="2"/>
    <s v="web"/>
    <x v="2354"/>
    <d v="2015-01-10T09:21:00"/>
  </r>
  <r>
    <n v="0.68749999999999645"/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x v="2"/>
    <s v="web"/>
    <x v="2355"/>
    <d v="2015-05-02T14:02:16"/>
  </r>
  <r>
    <n v="0"/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x v="2"/>
    <s v="web"/>
    <x v="2356"/>
    <d v="2015-06-05T10:48:24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x v="2"/>
    <s v="web"/>
    <x v="2357"/>
    <d v="2015-10-17T06:52:58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x v="2"/>
    <s v="web"/>
    <x v="2358"/>
    <d v="2015-01-30T16:39:00"/>
  </r>
  <r>
    <n v="14.680000000000003"/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x v="2"/>
    <s v="web"/>
    <x v="2359"/>
    <d v="2015-08-03T07:35:24"/>
  </r>
  <r>
    <n v="3.9999999999995595E-2"/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x v="2"/>
    <s v="web"/>
    <x v="2360"/>
    <d v="2016-02-07T08:58:00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x v="2"/>
    <s v="web"/>
    <x v="2361"/>
    <d v="2016-04-30T14:00:00"/>
  </r>
  <r>
    <n v="28.571428571428569"/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x v="2"/>
    <s v="web"/>
    <x v="2362"/>
    <d v="2014-12-11T08:31:10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x v="2"/>
    <s v="web"/>
    <x v="2363"/>
    <d v="2015-12-28T16:16:40"/>
  </r>
  <r>
    <n v="0"/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x v="2"/>
    <s v="web"/>
    <x v="2364"/>
    <d v="2015-10-26T14:25:56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x v="2"/>
    <s v="web"/>
    <x v="2365"/>
    <d v="2016-01-17T15:00:00"/>
  </r>
  <r>
    <n v="10.519999999999996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07407407407405"/>
    <x v="2"/>
    <s v="web"/>
    <x v="2366"/>
    <d v="2015-10-21T04:45:33"/>
  </r>
  <r>
    <n v="1.3399999999999967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57142857142854"/>
    <x v="2"/>
    <s v="web"/>
    <x v="2367"/>
    <d v="2016-04-25T14:16:56"/>
  </r>
  <r>
    <n v="0.24999999999999467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x v="2"/>
    <s v="web"/>
    <x v="2368"/>
    <d v="2015-04-14T08:19:25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x v="2"/>
    <s v="web"/>
    <x v="2369"/>
    <d v="2016-02-10T11:30:11"/>
  </r>
  <r>
    <n v="0.32799999999999496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x v="2"/>
    <s v="web"/>
    <x v="2370"/>
    <d v="2014-12-17T20:32:21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x v="2"/>
    <s v="web"/>
    <x v="2371"/>
    <d v="2015-06-25T10:39:56"/>
  </r>
  <r>
    <n v="3.2727272727272716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x v="2"/>
    <s v="web"/>
    <x v="2372"/>
    <d v="2015-04-23T17:39:31"/>
  </r>
  <r>
    <n v="5.882352941177782E-3"/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x v="2"/>
    <s v="web"/>
    <x v="2373"/>
    <d v="2015-08-29T07:53:44"/>
  </r>
  <r>
    <n v="4.5454545454548523E-2"/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x v="2"/>
    <s v="web"/>
    <x v="2374"/>
    <d v="2015-02-12T12:14:20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x v="2"/>
    <s v="web"/>
    <x v="2375"/>
    <d v="2016-09-09T12:03:57"/>
  </r>
  <r>
    <n v="10.877666666666663"/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2499999999996"/>
    <x v="2"/>
    <s v="web"/>
    <x v="2376"/>
    <d v="2015-12-10T14:12:46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x v="2"/>
    <s v="web"/>
    <x v="2377"/>
    <d v="2016-11-25T13:53:03"/>
  </r>
  <r>
    <n v="0"/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x v="2"/>
    <s v="web"/>
    <x v="2378"/>
    <d v="2015-08-25T16:18:50"/>
  </r>
  <r>
    <n v="0"/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x v="2"/>
    <s v="web"/>
    <x v="2379"/>
    <d v="2015-10-04T16:23:36"/>
  </r>
  <r>
    <n v="0.36666666666667069"/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33333333333332"/>
    <x v="2"/>
    <s v="web"/>
    <x v="2380"/>
    <d v="2015-10-01T11:02:22"/>
  </r>
  <r>
    <n v="1.81933989577302"/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2857142857142"/>
    <x v="2"/>
    <s v="web"/>
    <x v="2381"/>
    <d v="2015-04-10T14:27:28"/>
  </r>
  <r>
    <n v="2.5000000000000022"/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x v="2"/>
    <s v="web"/>
    <x v="2382"/>
    <d v="2015-08-03T20:30:03"/>
  </r>
  <r>
    <n v="4.3499999999999979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x v="2"/>
    <s v="web"/>
    <x v="2383"/>
    <d v="2015-02-21T17:21:47"/>
  </r>
  <r>
    <n v="0.80000000000000071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d v="2014-11-13T18:37:23"/>
  </r>
  <r>
    <n v="1.2123076923076903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142857142857"/>
    <x v="2"/>
    <s v="web"/>
    <x v="2385"/>
    <d v="2015-08-05T08:50:32"/>
  </r>
  <r>
    <n v="0"/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x v="2"/>
    <s v="web"/>
    <x v="2386"/>
    <d v="2015-01-10T12:07:04"/>
  </r>
  <r>
    <n v="0.68399999999999572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x v="2"/>
    <s v="web"/>
    <x v="2387"/>
    <d v="2016-07-22T07:02:20"/>
  </r>
  <r>
    <n v="1.2513513513513486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75"/>
    <x v="2"/>
    <s v="web"/>
    <x v="2388"/>
    <d v="2015-01-15T11:29:00"/>
  </r>
  <r>
    <n v="0.187499999999996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x v="2"/>
    <s v="web"/>
    <x v="2389"/>
    <d v="2015-07-25T13:59:00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x v="2"/>
    <s v="web"/>
    <x v="2390"/>
    <d v="2015-01-03T22:17:44"/>
  </r>
  <r>
    <n v="0.12499999999999734"/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x v="2"/>
    <s v="web"/>
    <x v="2391"/>
    <d v="2015-03-31T10:04:04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x v="2"/>
    <s v="web"/>
    <x v="2392"/>
    <d v="2015-10-28T18:53:43"/>
  </r>
  <r>
    <n v="4.9999999999994493E-2"/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x v="2"/>
    <s v="web"/>
    <x v="2393"/>
    <d v="2015-08-08T07:33:37"/>
  </r>
  <r>
    <n v="6.0000000000004494E-2"/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x v="2"/>
    <s v="web"/>
    <x v="2394"/>
    <d v="2015-02-26T00:41:33"/>
  </r>
  <r>
    <n v="0"/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x v="2"/>
    <s v="web"/>
    <x v="2395"/>
    <d v="2017-01-10T00:57:00"/>
  </r>
  <r>
    <n v="0.20000000000000018"/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x v="2"/>
    <s v="web"/>
    <x v="2396"/>
    <d v="2015-10-15T12:22:38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x v="2"/>
    <s v="web"/>
    <x v="2397"/>
    <d v="2015-01-02T13:14:16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x v="2"/>
    <s v="web"/>
    <x v="2398"/>
    <d v="2015-07-02T13:59:44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x v="2"/>
    <s v="web"/>
    <x v="2399"/>
    <d v="2014-12-18T12:28:26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x v="2"/>
    <s v="web"/>
    <x v="2400"/>
    <d v="2016-04-13T22:26:04"/>
  </r>
  <r>
    <n v="0.71785714285714786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3333333333332"/>
    <x v="7"/>
    <s v="food trucks"/>
    <x v="2401"/>
    <d v="2016-03-05T11:44:56"/>
  </r>
  <r>
    <n v="0.43333333333333002"/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x v="7"/>
    <s v="food trucks"/>
    <x v="2402"/>
    <d v="2015-05-13T08:18:51"/>
  </r>
  <r>
    <n v="16.833333333333332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7"/>
    <s v="food trucks"/>
    <x v="2403"/>
    <d v="2016-03-30T12:10:58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x v="7"/>
    <s v="food trucks"/>
    <x v="2404"/>
    <d v="2016-01-02T16:56:47"/>
  </r>
  <r>
    <n v="22.519999999999996"/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x v="7"/>
    <s v="food trucks"/>
    <x v="2405"/>
    <d v="2016-09-03T06:02:55"/>
  </r>
  <r>
    <n v="41.384615384615387"/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25"/>
    <x v="7"/>
    <s v="food trucks"/>
    <x v="2406"/>
    <d v="2015-01-18T18:39:50"/>
  </r>
  <r>
    <n v="25.259090909090908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393939393941"/>
    <x v="7"/>
    <s v="food trucks"/>
    <x v="2407"/>
    <d v="2015-04-10T22:00:00"/>
  </r>
  <r>
    <n v="0.20000000000000018"/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x v="7"/>
    <s v="food trucks"/>
    <x v="2408"/>
    <d v="2014-11-05T20:22:37"/>
  </r>
  <r>
    <n v="1.8399999999999972"/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66666666666671"/>
    <x v="7"/>
    <s v="food trucks"/>
    <x v="2409"/>
    <d v="2015-08-18T13:01:15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x v="7"/>
    <s v="food trucks"/>
    <x v="2410"/>
    <d v="2015-09-07T01:47:55"/>
  </r>
  <r>
    <n v="0.60400000000000453"/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3333333333336"/>
    <x v="7"/>
    <s v="food trucks"/>
    <x v="2411"/>
    <d v="2015-08-25T09:34:42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x v="7"/>
    <s v="food trucks"/>
    <x v="2412"/>
    <d v="2016-11-26T10:41:13"/>
  </r>
  <r>
    <n v="0.83333333333333037"/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9"/>
    <x v="7"/>
    <s v="food trucks"/>
    <x v="2413"/>
    <d v="2014-05-31T15:30:00"/>
  </r>
  <r>
    <n v="3.06666666666666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4615384615387"/>
    <x v="7"/>
    <s v="food trucks"/>
    <x v="2414"/>
    <d v="2015-08-21T19:59:00"/>
  </r>
  <r>
    <n v="0.55833333333333846"/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3333333333336"/>
    <x v="7"/>
    <s v="food trucks"/>
    <x v="2415"/>
    <d v="2016-07-15T12:42:26"/>
  </r>
  <r>
    <n v="2.4999999999997247E-2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x v="7"/>
    <s v="food trucks"/>
    <x v="2416"/>
    <d v="2015-03-14T07:00:00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x v="7"/>
    <s v="food trucks"/>
    <x v="2417"/>
    <d v="2014-08-10T13:13:07"/>
  </r>
  <r>
    <n v="1.9999999999997797E-2"/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x v="7"/>
    <s v="food trucks"/>
    <x v="2418"/>
    <d v="2015-03-24T11:34:04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x v="7"/>
    <s v="food trucks"/>
    <x v="2419"/>
    <d v="2015-02-18T09:43:09"/>
  </r>
  <r>
    <n v="14.825133372851218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2222222222229"/>
    <x v="7"/>
    <s v="food trucks"/>
    <x v="2420"/>
    <d v="2014-11-09T17:41:35"/>
  </r>
  <r>
    <n v="1.6666666666664831E-2"/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x v="7"/>
    <s v="food trucks"/>
    <x v="2421"/>
    <d v="2015-02-21T08:29:56"/>
  </r>
  <r>
    <n v="0.20000000000000018"/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x v="7"/>
    <s v="food trucks"/>
    <x v="2422"/>
    <d v="2015-03-11T08:23:56"/>
  </r>
  <r>
    <n v="1.3333333333331865E-2"/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x v="7"/>
    <s v="food trucks"/>
    <x v="2423"/>
    <d v="2014-12-31T08:54:50"/>
  </r>
  <r>
    <n v="1.2399999999999967"/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4444444444443"/>
    <x v="7"/>
    <s v="food trucks"/>
    <x v="2424"/>
    <d v="2014-10-27T13:25:08"/>
  </r>
  <r>
    <n v="2.8571428571433355E-2"/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x v="7"/>
    <s v="food trucks"/>
    <x v="2425"/>
    <d v="2016-05-27T14:04:00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x v="7"/>
    <s v="food trucks"/>
    <x v="2426"/>
    <d v="2015-08-07T20:04:52"/>
  </r>
  <r>
    <n v="2.0000000000020002E-3"/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x v="7"/>
    <s v="food trucks"/>
    <x v="2427"/>
    <d v="2016-03-22T22:38:53"/>
  </r>
  <r>
    <n v="2.8571428571377844E-3"/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x v="7"/>
    <s v="food trucks"/>
    <x v="2428"/>
    <d v="2015-03-12T09:49:11"/>
  </r>
  <r>
    <n v="1.4321428571428596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x v="7"/>
    <s v="food trucks"/>
    <x v="2429"/>
    <d v="2017-02-05T08:44:00"/>
  </r>
  <r>
    <n v="0.70000000000000062"/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x v="7"/>
    <s v="food trucks"/>
    <x v="2430"/>
    <d v="2016-02-11T19:08:24"/>
  </r>
  <r>
    <n v="2.0000000000020002E-3"/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x v="7"/>
    <s v="food trucks"/>
    <x v="2431"/>
    <d v="2016-06-27T18:23:33"/>
  </r>
  <r>
    <n v="1.4285714285711126E-2"/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x v="7"/>
    <s v="food trucks"/>
    <x v="2432"/>
    <d v="2015-03-07T21:14:57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x v="7"/>
    <s v="food trucks"/>
    <x v="2433"/>
    <d v="2016-02-27T13:35:43"/>
  </r>
  <r>
    <n v="0.12999999999999678"/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x v="7"/>
    <s v="food trucks"/>
    <x v="2434"/>
    <d v="2015-08-03T20:27:54"/>
  </r>
  <r>
    <n v="0.48960000000000115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x v="7"/>
    <s v="food trucks"/>
    <x v="2435"/>
    <d v="2015-10-04T22:39:46"/>
  </r>
  <r>
    <n v="3.8461538461542766E-2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x v="7"/>
    <s v="food trucks"/>
    <x v="2436"/>
    <d v="2016-01-29T06:46:10"/>
  </r>
  <r>
    <n v="0"/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x v="7"/>
    <s v="food trucks"/>
    <x v="2437"/>
    <d v="2015-03-17T10:00:00"/>
  </r>
  <r>
    <n v="0.33333333333332993"/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x v="7"/>
    <s v="food trucks"/>
    <x v="2438"/>
    <d v="2015-12-07T14:57:42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x v="7"/>
    <s v="food trucks"/>
    <x v="2439"/>
    <d v="2015-10-18T11:38:49"/>
  </r>
  <r>
    <n v="0.20000000000000018"/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x v="7"/>
    <s v="food trucks"/>
    <x v="2440"/>
    <d v="2016-02-13T13:35:13"/>
  </r>
  <r>
    <n v="107.88"/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2935779816514"/>
    <x v="7"/>
    <s v="small batch"/>
    <x v="2441"/>
    <d v="2015-07-22T20:59:00"/>
  </r>
  <r>
    <n v="125.94166666666666"/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2688172043008"/>
    <x v="7"/>
    <s v="small batch"/>
    <x v="2442"/>
    <d v="2015-03-19T07:00:28"/>
  </r>
  <r>
    <n v="202.51495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3469453376205"/>
    <x v="7"/>
    <s v="small batch"/>
    <x v="2443"/>
    <d v="2014-08-15T07:00:22"/>
  </r>
  <r>
    <n v="108.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09836065573771"/>
    <x v="7"/>
    <s v="small batch"/>
    <x v="2444"/>
    <d v="2016-05-25T10:06:31"/>
  </r>
  <r>
    <n v="172.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0434782608702"/>
    <x v="7"/>
    <s v="small batch"/>
    <x v="2445"/>
    <d v="2015-09-25T20:33:41"/>
  </r>
  <r>
    <n v="167.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66666666666671"/>
    <x v="7"/>
    <s v="small batch"/>
    <x v="2446"/>
    <d v="2016-11-26T07:27:51"/>
  </r>
  <r>
    <n v="427.20000000000005"/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1394658753708"/>
    <x v="7"/>
    <s v="small batch"/>
    <x v="2447"/>
    <d v="2016-11-11T20:00:00"/>
  </r>
  <r>
    <n v="107.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77777777777779"/>
    <x v="7"/>
    <s v="small batch"/>
    <x v="2448"/>
    <d v="2016-08-30T21:36:00"/>
  </r>
  <r>
    <n v="108"/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x v="7"/>
    <s v="small batch"/>
    <x v="2449"/>
    <d v="2014-11-29T20:25:15"/>
  </r>
  <r>
    <n v="101.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401960784314"/>
    <x v="7"/>
    <s v="small batch"/>
    <x v="2450"/>
    <d v="2014-10-27T19:11:00"/>
  </r>
  <r>
    <n v="115.45"/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6989247311828"/>
    <x v="7"/>
    <s v="small batch"/>
    <x v="2451"/>
    <d v="2017-03-05T13:48:10"/>
  </r>
  <r>
    <n v="133.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x v="7"/>
    <s v="small batch"/>
    <x v="2452"/>
    <d v="2015-12-29T15:00:00"/>
  </r>
  <r>
    <n v="154.70000000000002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68656716417908"/>
    <x v="7"/>
    <s v="small batch"/>
    <x v="2453"/>
    <d v="2017-02-02T08:36:49"/>
  </r>
  <r>
    <n v="100.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0769230769231"/>
    <x v="7"/>
    <s v="small batch"/>
    <x v="2454"/>
    <d v="2017-03-10T20:50:08"/>
  </r>
  <r>
    <n v="181.99999999999997"/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25"/>
    <x v="7"/>
    <s v="small batch"/>
    <x v="2455"/>
    <d v="2016-04-20T10:45:50"/>
  </r>
  <r>
    <n v="180.86666666666667"/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2537313432834"/>
    <x v="7"/>
    <s v="small batch"/>
    <x v="2456"/>
    <d v="2017-02-25T15:03:59"/>
  </r>
  <r>
    <n v="102.30434782608695"/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5806451612902"/>
    <x v="7"/>
    <s v="small batch"/>
    <x v="2457"/>
    <d v="2016-03-24T05:27:36"/>
  </r>
  <r>
    <n v="110.17999999999999"/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2499999999997"/>
    <x v="7"/>
    <s v="small batch"/>
    <x v="2458"/>
    <d v="2016-06-09T11:00:00"/>
  </r>
  <r>
    <n v="102.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7659574468085"/>
    <x v="7"/>
    <s v="small batch"/>
    <x v="2459"/>
    <d v="2016-03-23T06:18:05"/>
  </r>
  <r>
    <n v="100.78823529411764"/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8529411764706"/>
    <x v="7"/>
    <s v="small batch"/>
    <x v="2460"/>
    <d v="2017-01-02T20:17:00"/>
  </r>
  <r>
    <n v="103.8"/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3255813953483"/>
    <x v="4"/>
    <s v="indie rock"/>
    <x v="2461"/>
    <d v="2011-09-30T19:00:00"/>
  </r>
  <r>
    <n v="110.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0434782608695"/>
    <x v="4"/>
    <s v="indie rock"/>
    <x v="2462"/>
    <d v="2012-07-18T20:28:16"/>
  </r>
  <r>
    <n v="116.25000000000001"/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x v="4"/>
    <s v="indie rock"/>
    <x v="2463"/>
    <d v="2013-04-16T11:00:00"/>
  </r>
  <r>
    <n v="111.1"/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4418604651166"/>
    <x v="4"/>
    <s v="indie rock"/>
    <x v="2464"/>
    <d v="2015-09-30T11:29:00"/>
  </r>
  <r>
    <n v="180.14285714285714"/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0833333333332"/>
    <x v="4"/>
    <s v="indie rock"/>
    <x v="2465"/>
    <d v="2012-09-23T09:15:48"/>
  </r>
  <r>
    <n v="100"/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7692307692308"/>
    <x v="4"/>
    <s v="indie rock"/>
    <x v="2466"/>
    <d v="2013-05-08T18:27:33"/>
  </r>
  <r>
    <n v="118.5"/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58139534883722"/>
    <x v="4"/>
    <s v="indie rock"/>
    <x v="2467"/>
    <d v="2012-05-10T09:00:00"/>
  </r>
  <r>
    <n v="107.21700000000001"/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137931034483"/>
    <x v="4"/>
    <s v="indie rock"/>
    <x v="2468"/>
    <d v="2012-10-27T21:00:00"/>
  </r>
  <r>
    <n v="113.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1276595744681"/>
    <x v="4"/>
    <s v="indie rock"/>
    <x v="2469"/>
    <d v="2011-02-08T02:18:49"/>
  </r>
  <r>
    <n v="103.16400000000002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5666666666667"/>
    <x v="4"/>
    <s v="indie rock"/>
    <x v="2470"/>
    <d v="2012-05-23T17:47:35"/>
  </r>
  <r>
    <n v="1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47058823529413"/>
    <x v="4"/>
    <s v="indie rock"/>
    <x v="2471"/>
    <d v="2012-01-25T15:49:52"/>
  </r>
  <r>
    <n v="135.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04038461538462"/>
    <x v="4"/>
    <s v="indie rock"/>
    <x v="2472"/>
    <d v="2010-09-03T17:03:00"/>
  </r>
  <r>
    <n v="100"/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3191489361701"/>
    <x v="4"/>
    <s v="indie rock"/>
    <x v="2473"/>
    <d v="2012-11-10T10:57:49"/>
  </r>
  <r>
    <n v="100.00360000000002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368421052631"/>
    <x v="4"/>
    <s v="indie rock"/>
    <x v="2474"/>
    <d v="2010-10-10T16:16:16"/>
  </r>
  <r>
    <n v="104.71999999999998"/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0987654320987"/>
    <x v="4"/>
    <s v="indie rock"/>
    <x v="2475"/>
    <d v="2010-07-10T14:00:00"/>
  </r>
  <r>
    <n v="105.02249999999999"/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03999999999999"/>
    <x v="4"/>
    <s v="indie rock"/>
    <x v="2476"/>
    <d v="2014-11-03T00:52:50"/>
  </r>
  <r>
    <n v="171.33333333333334"/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1463414634145"/>
    <x v="4"/>
    <s v="indie rock"/>
    <x v="2477"/>
    <d v="2012-08-12T08:35:45"/>
  </r>
  <r>
    <n v="127.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39240506329"/>
    <x v="4"/>
    <s v="indie rock"/>
    <x v="2478"/>
    <d v="2013-01-13T14:48:33"/>
  </r>
  <r>
    <n v="133.44333333333333"/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0624999999999"/>
    <x v="4"/>
    <s v="indie rock"/>
    <x v="2479"/>
    <d v="2012-07-27T18:00:00"/>
  </r>
  <r>
    <n v="100"/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x v="4"/>
    <s v="indie rock"/>
    <x v="2480"/>
    <d v="2015-10-10T14:28:04"/>
  </r>
  <r>
    <n v="112.91099999999999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1473684210523"/>
    <x v="4"/>
    <s v="indie rock"/>
    <x v="2481"/>
    <d v="2012-04-30T07:30:08"/>
  </r>
  <r>
    <n v="100.1"/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x v="4"/>
    <s v="indie rock"/>
    <x v="2482"/>
    <d v="2011-08-01T10:46:23"/>
  </r>
  <r>
    <n v="113.72727272727272"/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210526315789"/>
    <x v="4"/>
    <s v="indie rock"/>
    <x v="2483"/>
    <d v="2012-05-01T09:00:03"/>
  </r>
  <r>
    <n v="119.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01222222222216"/>
    <x v="4"/>
    <s v="indie rock"/>
    <x v="2484"/>
    <d v="2011-09-15T14:00:03"/>
  </r>
  <r>
    <n v="103.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65853658536587"/>
    <x v="4"/>
    <s v="indie rock"/>
    <x v="2485"/>
    <d v="2011-10-12T15:57:59"/>
  </r>
  <r>
    <n v="265.66666666666669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66666666666666"/>
    <x v="4"/>
    <s v="indie rock"/>
    <x v="2486"/>
    <d v="2012-04-22T08:59:36"/>
  </r>
  <r>
    <n v="100.05066666666667"/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3684210526318"/>
    <x v="4"/>
    <s v="indie rock"/>
    <x v="2487"/>
    <d v="2012-05-26T17:59:57"/>
  </r>
  <r>
    <n v="106.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46153846153845"/>
    <x v="4"/>
    <s v="indie rock"/>
    <x v="2488"/>
    <d v="2011-11-16T08:11:48"/>
  </r>
  <r>
    <n v="133.67142857142858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x v="4"/>
    <s v="indie rock"/>
    <x v="2489"/>
    <d v="2013-05-09T08:33:59"/>
  </r>
  <r>
    <n v="121.39999999999999"/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375"/>
    <x v="4"/>
    <s v="indie rock"/>
    <x v="2490"/>
    <d v="2012-06-22T21:27:56"/>
  </r>
  <r>
    <n v="103.2"/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x v="4"/>
    <s v="indie rock"/>
    <x v="2491"/>
    <d v="2011-01-15T17:51:00"/>
  </r>
  <r>
    <n v="125"/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77777777777779"/>
    <x v="4"/>
    <s v="indie rock"/>
    <x v="2492"/>
    <d v="2012-06-16T01:59:00"/>
  </r>
  <r>
    <n v="128.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2239382239376"/>
    <x v="4"/>
    <s v="indie rock"/>
    <x v="2493"/>
    <d v="2013-04-28T20:02:20"/>
  </r>
  <r>
    <n v="101.00533333333333"/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48205128205123"/>
    <x v="4"/>
    <s v="indie rock"/>
    <x v="2494"/>
    <d v="2012-05-23T07:29:04"/>
  </r>
  <r>
    <n v="127.53666666666668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48809523809524"/>
    <x v="4"/>
    <s v="indie rock"/>
    <x v="2495"/>
    <d v="2012-06-06T14:42:55"/>
  </r>
  <r>
    <n v="100"/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x v="4"/>
    <s v="indie rock"/>
    <x v="2496"/>
    <d v="2013-03-29T14:54:52"/>
  </r>
  <r>
    <n v="112.77149999999997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1071428571419"/>
    <x v="4"/>
    <s v="indie rock"/>
    <x v="2497"/>
    <d v="2011-08-05T13:05:38"/>
  </r>
  <r>
    <n v="105.60000000000001"/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x v="4"/>
    <s v="indie rock"/>
    <x v="2498"/>
    <d v="2015-01-27T15:13:07"/>
  </r>
  <r>
    <n v="202.625"/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76470588235297"/>
    <x v="4"/>
    <s v="indie rock"/>
    <x v="2499"/>
    <d v="2012-12-31T10:00:00"/>
  </r>
  <r>
    <n v="113.33333333333333"/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48275862068964"/>
    <x v="4"/>
    <s v="indie rock"/>
    <x v="2500"/>
    <d v="2012-06-23T10:32:55"/>
  </r>
  <r>
    <n v="2.5545454545454538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2857142857146"/>
    <x v="7"/>
    <s v="restaurants"/>
    <x v="2501"/>
    <d v="2015-09-27T10:38:24"/>
  </r>
  <r>
    <n v="7.8181818181821683E-2"/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x v="7"/>
    <s v="restaurants"/>
    <x v="2502"/>
    <d v="2014-09-21T11:48:38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x v="7"/>
    <s v="restaurants"/>
    <x v="2503"/>
    <d v="2016-06-07T13:06:00"/>
  </r>
  <r>
    <n v="0"/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x v="7"/>
    <s v="restaurants"/>
    <x v="2504"/>
    <d v="2014-11-14T17:22:14"/>
  </r>
  <r>
    <n v="0"/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x v="7"/>
    <s v="restaurants"/>
    <x v="2505"/>
    <d v="2015-03-13T16:20:16"/>
  </r>
  <r>
    <n v="0.60000000000000053"/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x v="7"/>
    <s v="restaurants"/>
    <x v="2506"/>
    <d v="2015-10-03T13:00:00"/>
  </r>
  <r>
    <n v="0"/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x v="7"/>
    <s v="restaurants"/>
    <x v="2507"/>
    <d v="2015-05-10T17:45:0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x v="7"/>
    <s v="restaurants"/>
    <x v="2508"/>
    <d v="2014-08-14T14:50:34"/>
  </r>
  <r>
    <n v="1.0526315789473717"/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4285714285715"/>
    <x v="7"/>
    <s v="restaurants"/>
    <x v="2509"/>
    <d v="2015-04-20T10:25:49"/>
  </r>
  <r>
    <n v="0.14999999999999458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x v="7"/>
    <s v="restaurants"/>
    <x v="2510"/>
    <d v="2015-05-14T15:56:12"/>
  </r>
  <r>
    <n v="0"/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x v="7"/>
    <s v="restaurants"/>
    <x v="2511"/>
    <d v="2016-02-01T02:43:33"/>
  </r>
  <r>
    <n v="0"/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x v="7"/>
    <s v="restaurants"/>
    <x v="2512"/>
    <d v="2014-12-13T13:02:41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x v="7"/>
    <s v="restaurants"/>
    <x v="2513"/>
    <d v="2017-02-25T16:09:49"/>
  </r>
  <r>
    <n v="1.749999999999996"/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x v="7"/>
    <s v="restaurants"/>
    <x v="2514"/>
    <d v="2014-08-20T01:21:17"/>
  </r>
  <r>
    <n v="18.600000000000005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x v="7"/>
    <s v="restaurants"/>
    <x v="2515"/>
    <d v="2015-02-22T12:09:13"/>
  </r>
  <r>
    <n v="0"/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x v="7"/>
    <s v="restaurants"/>
    <x v="2516"/>
    <d v="2014-11-29T08:40:52"/>
  </r>
  <r>
    <n v="9.8166666666666629"/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45454545454547"/>
    <x v="7"/>
    <s v="restaurants"/>
    <x v="2517"/>
    <d v="2015-03-19T10:15:30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x v="7"/>
    <s v="restaurants"/>
    <x v="2518"/>
    <d v="2014-11-13T09:20:28"/>
  </r>
  <r>
    <n v="4.3333333333328561E-2"/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x v="7"/>
    <s v="restaurants"/>
    <x v="2519"/>
    <d v="2014-07-18T19:43:2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x v="7"/>
    <s v="restaurants"/>
    <x v="2520"/>
    <d v="2016-10-15T11:21:00"/>
  </r>
  <r>
    <n v="109.48792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174242424243"/>
    <x v="4"/>
    <s v="classical music"/>
    <x v="2521"/>
    <d v="2015-10-13T15:13:41"/>
  </r>
  <r>
    <n v="100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8518518518519"/>
    <x v="4"/>
    <s v="classical music"/>
    <x v="2522"/>
    <d v="2016-04-22T06:52:00"/>
  </r>
  <r>
    <n v="156.44444444444443"/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3846153846153"/>
    <x v="4"/>
    <s v="classical music"/>
    <x v="2523"/>
    <d v="2014-11-17T16:24:52"/>
  </r>
  <r>
    <n v="101.6"/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093023255814"/>
    <x v="4"/>
    <s v="classical music"/>
    <x v="2524"/>
    <d v="2014-12-20T20:30:00"/>
  </r>
  <r>
    <n v="100.325"/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4"/>
    <s v="classical music"/>
    <x v="2525"/>
    <d v="2012-06-28T12:16:11"/>
  </r>
  <r>
    <n v="112.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0909090909091"/>
    <x v="4"/>
    <s v="classical music"/>
    <x v="2526"/>
    <d v="2014-12-07T20:59:00"/>
  </r>
  <r>
    <n v="102.125"/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35211267605632"/>
    <x v="4"/>
    <s v="classical music"/>
    <x v="2527"/>
    <d v="2013-10-17T19:59:00"/>
  </r>
  <r>
    <n v="107.24974999999999"/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2839506172834"/>
    <x v="4"/>
    <s v="classical music"/>
    <x v="2528"/>
    <d v="2015-08-20T03:00:00"/>
  </r>
  <r>
    <n v="104.28333333333333"/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28947368421055"/>
    <x v="4"/>
    <s v="classical music"/>
    <x v="2529"/>
    <d v="2012-03-24T16:56:15"/>
  </r>
  <r>
    <n v="100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666666666666"/>
    <x v="4"/>
    <s v="classical music"/>
    <x v="2530"/>
    <d v="2015-04-19T20:50:00"/>
  </r>
  <r>
    <n v="100.4"/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557377049181"/>
    <x v="4"/>
    <s v="classical music"/>
    <x v="2531"/>
    <d v="2015-08-14T19:59:00"/>
  </r>
  <r>
    <n v="126.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3333333333329"/>
    <x v="4"/>
    <s v="classical music"/>
    <x v="2532"/>
    <d v="2012-08-16T12:22:46"/>
  </r>
  <r>
    <n v="110.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29411764705884"/>
    <x v="4"/>
    <s v="classical music"/>
    <x v="2533"/>
    <d v="2013-03-01T10:01:08"/>
  </r>
  <r>
    <n v="1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x v="4"/>
    <s v="classical music"/>
    <x v="2534"/>
    <d v="2009-12-31T22:00:00"/>
  </r>
  <r>
    <n v="103.77499999999999"/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74358974359"/>
    <x v="4"/>
    <s v="classical music"/>
    <x v="2535"/>
    <d v="2014-12-01T11:59:05"/>
  </r>
  <r>
    <n v="115.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x v="4"/>
    <s v="classical music"/>
    <x v="2536"/>
    <d v="2013-07-29T18:32:46"/>
  </r>
  <r>
    <n v="110.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07:34:15"/>
  </r>
  <r>
    <n v="113.01761111111111"/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308108108107"/>
    <x v="4"/>
    <s v="classical music"/>
    <x v="2538"/>
    <d v="2013-02-23T20:59:00"/>
  </r>
  <r>
    <n v="100.25"/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1525423728814"/>
    <x v="4"/>
    <s v="classical music"/>
    <x v="2539"/>
    <d v="2015-02-02T13:39:12"/>
  </r>
  <r>
    <n v="103.4"/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0740740740748"/>
    <x v="4"/>
    <s v="classical music"/>
    <x v="2540"/>
    <d v="2011-10-29T08:12:01"/>
  </r>
  <r>
    <n v="107.02857142857142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0317460317462"/>
    <x v="4"/>
    <s v="classical music"/>
    <x v="2541"/>
    <d v="2013-09-26T02:46:58"/>
  </r>
  <r>
    <n v="103.57142857142858"/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69230769230766"/>
    <x v="4"/>
    <s v="classical music"/>
    <x v="2542"/>
    <d v="2013-09-30T19:59:00"/>
  </r>
  <r>
    <n v="156.4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76923076923077"/>
    <x v="4"/>
    <s v="classical music"/>
    <x v="2543"/>
    <d v="2011-01-01T19:00:00"/>
  </r>
  <r>
    <n v="100.82"/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38596491228068"/>
    <x v="4"/>
    <s v="classical music"/>
    <x v="2544"/>
    <d v="2012-07-08T04:29:29"/>
  </r>
  <r>
    <n v="195.29999999999998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2786885245898"/>
    <x v="4"/>
    <s v="classical music"/>
    <x v="2545"/>
    <d v="2015-02-26T16:30:00"/>
  </r>
  <r>
    <n v="111.71428571428572"/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3846153846153"/>
    <x v="4"/>
    <s v="classical music"/>
    <x v="2546"/>
    <d v="2013-10-04T21:00:00"/>
  </r>
  <r>
    <n v="119.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4029850746269"/>
    <x v="4"/>
    <s v="classical music"/>
    <x v="2547"/>
    <d v="2012-04-04T09:33:23"/>
  </r>
  <r>
    <n v="101.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216216216216"/>
    <x v="4"/>
    <s v="classical music"/>
    <x v="2548"/>
    <d v="2016-09-29T20:27:00"/>
  </r>
  <r>
    <n v="102.80254777070064"/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1621621621621"/>
    <x v="4"/>
    <s v="classical music"/>
    <x v="2549"/>
    <d v="2013-05-31T09:00:00"/>
  </r>
  <r>
    <n v="100.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7T19:59:00"/>
  </r>
  <r>
    <n v="102.73469387755102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19642857142861"/>
    <x v="4"/>
    <s v="classical music"/>
    <x v="2551"/>
    <d v="2012-03-21T12:48:00"/>
  </r>
  <r>
    <n v="106.5"/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1:26:21"/>
  </r>
  <r>
    <n v="155.53333333333336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3333333333333"/>
    <x v="4"/>
    <s v="classical music"/>
    <x v="2553"/>
    <d v="2012-09-20T20:46:47"/>
  </r>
  <r>
    <n v="122.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85074626865675"/>
    <x v="4"/>
    <s v="classical music"/>
    <x v="2554"/>
    <d v="2015-05-31T19:59:00"/>
  </r>
  <r>
    <n v="107.35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2857142857142"/>
    <x v="4"/>
    <s v="classical music"/>
    <x v="2555"/>
    <d v="2012-05-28T07:43:13"/>
  </r>
  <r>
    <n v="105.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17647058823529"/>
    <x v="4"/>
    <s v="classical music"/>
    <x v="2556"/>
    <d v="2012-12-24T15:47:37"/>
  </r>
  <r>
    <n v="118.44444444444444"/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1111111111111"/>
    <x v="4"/>
    <s v="classical music"/>
    <x v="2557"/>
    <d v="2014-05-15T09:53:06"/>
  </r>
  <r>
    <n v="108.88"/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1111111111114"/>
    <x v="4"/>
    <s v="classical music"/>
    <x v="2558"/>
    <d v="2015-05-01T05:59:00"/>
  </r>
  <r>
    <n v="111.25"/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1:37:00"/>
  </r>
  <r>
    <n v="100.1"/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14:49:34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x v="7"/>
    <s v="food trucks"/>
    <x v="2561"/>
    <d v="2015-10-13T04:41:29"/>
  </r>
  <r>
    <n v="0.74999999999999512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x v="7"/>
    <s v="food trucks"/>
    <x v="2562"/>
    <d v="2016-10-11T04:35:39"/>
  </r>
  <r>
    <n v="0"/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x v="7"/>
    <s v="food trucks"/>
    <x v="2563"/>
    <d v="2015-07-29T19:20:51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x v="7"/>
    <s v="food trucks"/>
    <x v="2564"/>
    <d v="2014-07-31T16:58:19"/>
  </r>
  <r>
    <n v="1.0000000000000009"/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x v="7"/>
    <s v="food trucks"/>
    <x v="2565"/>
    <d v="2016-05-09T12:50:00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x v="7"/>
    <s v="food trucks"/>
    <x v="2566"/>
    <d v="2014-08-21T15:32:28"/>
  </r>
  <r>
    <n v="0.2666666666666706"/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x v="7"/>
    <s v="food trucks"/>
    <x v="2567"/>
    <d v="2015-04-23T13:05:38"/>
  </r>
  <r>
    <n v="0.50000000000000044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x v="7"/>
    <s v="food trucks"/>
    <x v="2568"/>
    <d v="2016-09-01T07:59:54"/>
  </r>
  <r>
    <n v="2.2307692307692362"/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x v="7"/>
    <s v="food trucks"/>
    <x v="2569"/>
    <d v="2015-09-16T18:31:52"/>
  </r>
  <r>
    <n v="0.84285714285714519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x v="7"/>
    <s v="food trucks"/>
    <x v="2570"/>
    <d v="2017-02-08T13:40:35"/>
  </r>
  <r>
    <n v="0.24999999999999467"/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x v="7"/>
    <s v="food trucks"/>
    <x v="2571"/>
    <d v="2016-05-19T00:12:01"/>
  </r>
  <r>
    <n v="0"/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x v="7"/>
    <s v="food trucks"/>
    <x v="2572"/>
    <d v="2015-04-12T18:51:57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x v="7"/>
    <s v="food trucks"/>
    <x v="2573"/>
    <d v="2014-08-23T06:12:2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x v="7"/>
    <s v="food trucks"/>
    <x v="2574"/>
    <d v="2016-05-18T11:49:05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x v="7"/>
    <s v="food trucks"/>
    <x v="2575"/>
    <d v="2015-01-11T18:36:34"/>
  </r>
  <r>
    <n v="0"/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x v="7"/>
    <s v="food trucks"/>
    <x v="2576"/>
    <d v="2015-04-10T15:14:07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x v="7"/>
    <s v="food trucks"/>
    <x v="2577"/>
    <d v="2014-08-04T11:41:37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x v="7"/>
    <s v="food trucks"/>
    <x v="2578"/>
    <d v="2015-10-09T09:00:00"/>
  </r>
  <r>
    <n v="0.13849999999999696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3333333333332"/>
    <x v="7"/>
    <s v="food trucks"/>
    <x v="2579"/>
    <d v="2014-09-15T11:55:03"/>
  </r>
  <r>
    <n v="0.60000000000000053"/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x v="7"/>
    <s v="food trucks"/>
    <x v="2580"/>
    <d v="2015-05-15T19:00:00"/>
  </r>
  <r>
    <n v="10.599999999999998"/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181818181818"/>
    <x v="7"/>
    <s v="food trucks"/>
    <x v="2581"/>
    <d v="2015-11-16T08:04:58"/>
  </r>
  <r>
    <n v="1.111111111107288E-3"/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x v="7"/>
    <s v="food trucks"/>
    <x v="2582"/>
    <d v="2016-10-29T15:43:54"/>
  </r>
  <r>
    <n v="0.50000000000000044"/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d v="2015-03-16T09:28:00"/>
  </r>
  <r>
    <n v="0"/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x v="7"/>
    <s v="food trucks"/>
    <x v="2584"/>
    <d v="2015-06-14T20:09:29"/>
  </r>
  <r>
    <n v="0.16666666666667052"/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x v="7"/>
    <s v="food trucks"/>
    <x v="2585"/>
    <d v="2014-07-05T15:07:12"/>
  </r>
  <r>
    <n v="0.16666666666667052"/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x v="7"/>
    <s v="food trucks"/>
    <x v="2586"/>
    <d v="2015-12-24T23:55:36"/>
  </r>
  <r>
    <n v="2.4340000000000028"/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333333333334"/>
    <x v="7"/>
    <s v="food trucks"/>
    <x v="2587"/>
    <d v="2015-12-30T08:12:33"/>
  </r>
  <r>
    <n v="3.8833333333333386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25"/>
    <x v="7"/>
    <s v="food trucks"/>
    <x v="2588"/>
    <d v="2015-03-31T05:14:00"/>
  </r>
  <r>
    <n v="9.9999999999988987E-3"/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x v="7"/>
    <s v="food trucks"/>
    <x v="2589"/>
    <d v="2016-03-23T03:52:07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x v="7"/>
    <s v="food trucks"/>
    <x v="2590"/>
    <d v="2016-01-26T06:08:17"/>
  </r>
  <r>
    <n v="1.7333333333333312"/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x v="7"/>
    <s v="food trucks"/>
    <x v="2591"/>
    <d v="2016-03-13T12:45:24"/>
  </r>
  <r>
    <n v="0.16666666666667052"/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x v="7"/>
    <s v="food trucks"/>
    <x v="2592"/>
    <d v="2014-10-05T11:13:41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x v="7"/>
    <s v="food trucks"/>
    <x v="2593"/>
    <d v="2015-04-25T12:17:06"/>
  </r>
  <r>
    <n v="1.2499999999970868E-3"/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x v="7"/>
    <s v="food trucks"/>
    <x v="2594"/>
    <d v="2014-08-07T15:13:48"/>
  </r>
  <r>
    <n v="12.16666666666667"/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263157894737"/>
    <x v="7"/>
    <s v="food trucks"/>
    <x v="2595"/>
    <d v="2017-02-23T21:51:40"/>
  </r>
  <r>
    <n v="23.588571428571427"/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777777777777"/>
    <x v="7"/>
    <s v="food trucks"/>
    <x v="2596"/>
    <d v="2014-08-07T07:56:49"/>
  </r>
  <r>
    <n v="5.6666666666666643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2857142857142"/>
    <x v="7"/>
    <s v="food trucks"/>
    <x v="2597"/>
    <d v="2016-06-19T00:11:57"/>
  </r>
  <r>
    <n v="39"/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1428571428569"/>
    <x v="7"/>
    <s v="food trucks"/>
    <x v="2598"/>
    <d v="2015-09-23T12:10:01"/>
  </r>
  <r>
    <n v="0.99546510341775862"/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x v="7"/>
    <s v="food trucks"/>
    <x v="2599"/>
    <d v="2014-08-03T10:05:47"/>
  </r>
  <r>
    <n v="6.9320000000000048"/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333333333333"/>
    <x v="7"/>
    <s v="food trucks"/>
    <x v="2600"/>
    <d v="2016-03-25T12:36:40"/>
  </r>
  <r>
    <n v="661.4"/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00662251655628"/>
    <x v="2"/>
    <s v="space exploration"/>
    <x v="2601"/>
    <d v="2012-09-12T19:59:00"/>
  </r>
  <r>
    <n v="326.0916666666667"/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2494887525568"/>
    <x v="2"/>
    <s v="space exploration"/>
    <x v="2602"/>
    <d v="2014-11-12T13:20:00"/>
  </r>
  <r>
    <n v="101.48571428571429"/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13:54:14"/>
  </r>
  <r>
    <n v="104.21799999999999"/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3333333333323"/>
    <x v="2"/>
    <s v="space exploration"/>
    <x v="2604"/>
    <d v="2012-04-28T17:13:43"/>
  </r>
  <r>
    <n v="107.42157000000002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65703745743475"/>
    <x v="2"/>
    <s v="space exploration"/>
    <x v="2605"/>
    <d v="2016-06-17T04:59:50"/>
  </r>
  <r>
    <n v="110.05454545454545"/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4155844155844"/>
    <x v="2"/>
    <s v="space exploration"/>
    <x v="2606"/>
    <d v="2014-04-29T09:06:22"/>
  </r>
  <r>
    <n v="407.7"/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49748743718587"/>
    <x v="2"/>
    <s v="space exploration"/>
    <x v="2607"/>
    <d v="2015-08-11T18:00:00"/>
  </r>
  <r>
    <n v="223.92500000000001"/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2763157894737"/>
    <x v="2"/>
    <s v="space exploration"/>
    <x v="2608"/>
    <d v="2017-03-14T16:00:00"/>
  </r>
  <r>
    <n v="303.80111428571428"/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347633136095"/>
    <x v="2"/>
    <s v="space exploration"/>
    <x v="2609"/>
    <d v="2012-07-14T21:42:31"/>
  </r>
  <r>
    <n v="141.3251043268175"/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58509532062391"/>
    <x v="2"/>
    <s v="space exploration"/>
    <x v="2610"/>
    <d v="2016-08-21T22:59:00"/>
  </r>
  <r>
    <n v="2790.6363636363635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02893802893806"/>
    <x v="2"/>
    <s v="space exploration"/>
    <x v="2611"/>
    <d v="2017-01-02T14:59:00"/>
  </r>
  <r>
    <n v="171.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2210884353746"/>
    <x v="2"/>
    <s v="space exploration"/>
    <x v="2612"/>
    <d v="2015-01-08T19:26:10"/>
  </r>
  <r>
    <n v="101.01333333333334"/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142857142856"/>
    <x v="2"/>
    <s v="space exploration"/>
    <x v="2613"/>
    <d v="2012-09-21T11:38:14"/>
  </r>
  <r>
    <n v="1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29T21:00:00"/>
  </r>
  <r>
    <n v="169.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0555555555557"/>
    <x v="2"/>
    <s v="space exploration"/>
    <x v="2615"/>
    <d v="2016-04-30T04:00:00"/>
  </r>
  <r>
    <n v="114.53400000000001"/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0882352941177"/>
    <x v="2"/>
    <s v="space exploration"/>
    <x v="2616"/>
    <d v="2015-08-25T15:52:09"/>
  </r>
  <r>
    <n v="877.6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59748427672956"/>
    <x v="2"/>
    <s v="space exploration"/>
    <x v="2617"/>
    <d v="2014-10-20T12:59:11"/>
  </r>
  <r>
    <n v="105.38666666666667"/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2987012987013"/>
    <x v="2"/>
    <s v="space exploration"/>
    <x v="2618"/>
    <d v="2015-12-01T12:01:01"/>
  </r>
  <r>
    <n v="188.39999999999998"/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7169811320757"/>
    <x v="2"/>
    <s v="space exploration"/>
    <x v="2619"/>
    <d v="2015-10-23T03:00:00"/>
  </r>
  <r>
    <n v="143.65230769230772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39488409272587"/>
    <x v="2"/>
    <s v="space exploration"/>
    <x v="2620"/>
    <d v="2015-10-10T17:00:00"/>
  </r>
  <r>
    <n v="145.88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58064516129029"/>
    <x v="2"/>
    <s v="space exploration"/>
    <x v="2621"/>
    <d v="2015-05-21T09:56:28"/>
  </r>
  <r>
    <n v="131.18400000000003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1351351351353"/>
    <x v="2"/>
    <s v="space exploration"/>
    <x v="2622"/>
    <d v="2016-12-30T09:50:16"/>
  </r>
  <r>
    <n v="114.00000000000001"/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4193548387096"/>
    <x v="2"/>
    <s v="space exploration"/>
    <x v="2623"/>
    <d v="2016-12-01T22:09:26"/>
  </r>
  <r>
    <n v="1379.4206249999997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0544982698959"/>
    <x v="2"/>
    <s v="space exploration"/>
    <x v="2624"/>
    <d v="2012-09-13T02:07:02"/>
  </r>
  <r>
    <n v="956"/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76923076923077"/>
    <x v="2"/>
    <s v="space exploration"/>
    <x v="2625"/>
    <d v="2016-11-09T12:26:48"/>
  </r>
  <r>
    <n v="112.00000000000001"/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07:04:29"/>
  </r>
  <r>
    <n v="646.66666666666663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55555555555557"/>
    <x v="2"/>
    <s v="space exploration"/>
    <x v="2627"/>
    <d v="2015-11-26T12:54:21"/>
  </r>
  <r>
    <n v="110.36948748510132"/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095238095238095"/>
    <x v="2"/>
    <s v="space exploration"/>
    <x v="2628"/>
    <d v="2014-11-30T15:11:07"/>
  </r>
  <r>
    <n v="127.74000000000001"/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04:55:22"/>
  </r>
  <r>
    <n v="157.9"/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87654320987652"/>
    <x v="2"/>
    <s v="space exploration"/>
    <x v="2630"/>
    <d v="2016-06-30T02:00:00"/>
  </r>
  <r>
    <n v="114.66525000000001"/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85489510489504"/>
    <x v="2"/>
    <s v="space exploration"/>
    <x v="2631"/>
    <d v="2015-08-29T20:03:47"/>
  </r>
  <r>
    <n v="137.00934579439252"/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04761904761905"/>
    <x v="2"/>
    <s v="space exploration"/>
    <x v="2632"/>
    <d v="2016-05-28T17:28:59"/>
  </r>
  <r>
    <n v="354.62"/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00502512562812"/>
    <x v="2"/>
    <s v="space exploration"/>
    <x v="2633"/>
    <d v="2014-02-27T15:00:00"/>
  </r>
  <r>
    <n v="106.02150537634409"/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07:45:21"/>
  </r>
  <r>
    <n v="100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047619047619"/>
    <x v="2"/>
    <s v="space exploration"/>
    <x v="2635"/>
    <d v="2015-03-09T13:49:21"/>
  </r>
  <r>
    <n v="187.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5T17:00:00"/>
  </r>
  <r>
    <n v="166.2"/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153846153846"/>
    <x v="2"/>
    <s v="space exploration"/>
    <x v="2637"/>
    <d v="2016-10-12T05:11:15"/>
  </r>
  <r>
    <n v="101.72910662824208"/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4285714285715"/>
    <x v="2"/>
    <s v="space exploration"/>
    <x v="2638"/>
    <d v="2015-01-15T13:54:55"/>
  </r>
  <r>
    <n v="164"/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40816326530612"/>
    <x v="2"/>
    <s v="space exploration"/>
    <x v="2639"/>
    <d v="2015-02-19T12:45:48"/>
  </r>
  <r>
    <n v="105.66666666666666"/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202898550725"/>
    <x v="2"/>
    <s v="space exploration"/>
    <x v="2640"/>
    <d v="2015-06-07T19:51:14"/>
  </r>
  <r>
    <n v="1.0000000000000009"/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12:09:00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x v="2"/>
    <s v="space exploration"/>
    <x v="2642"/>
    <d v="2016-07-14T22:57:00"/>
  </r>
  <r>
    <n v="33.559731000000006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248500999335"/>
    <x v="2"/>
    <s v="space exploration"/>
    <x v="2643"/>
    <d v="2016-12-20T23:59:00"/>
  </r>
  <r>
    <n v="2.0530000000000048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80769230769234"/>
    <x v="2"/>
    <s v="space exploration"/>
    <x v="2644"/>
    <d v="2017-03-10T11:00:35"/>
  </r>
  <r>
    <n v="10.499999999999998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04347826086953"/>
    <x v="2"/>
    <s v="space exploration"/>
    <x v="2645"/>
    <d v="2014-11-08T13:13:23"/>
  </r>
  <r>
    <n v="8.4172839999999916"/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66205607476627"/>
    <x v="2"/>
    <s v="space exploration"/>
    <x v="2646"/>
    <d v="2015-09-08T23:31:09"/>
  </r>
  <r>
    <n v="1.4399999999999968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3T22:16:59"/>
  </r>
  <r>
    <n v="0.88333333333333597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66666666666668"/>
    <x v="2"/>
    <s v="space exploration"/>
    <x v="2648"/>
    <d v="2016-03-09T09:09:20"/>
  </r>
  <r>
    <n v="9.9199999999999289E-2"/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3333333333336"/>
    <x v="2"/>
    <s v="space exploration"/>
    <x v="2649"/>
    <d v="2016-02-01T15:55:41"/>
  </r>
  <r>
    <n v="0.59666666666666757"/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06:59:03"/>
  </r>
  <r>
    <n v="1.868928571428574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35294117647"/>
    <x v="2"/>
    <s v="space exploration"/>
    <x v="2651"/>
    <d v="2015-12-17T11:20:09"/>
  </r>
  <r>
    <n v="0.88500000000000245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4545454545453"/>
    <x v="2"/>
    <s v="space exploration"/>
    <x v="2652"/>
    <d v="2014-12-09T19:48:45"/>
  </r>
  <r>
    <n v="11.521568627450984"/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2857142857136"/>
    <x v="2"/>
    <s v="space exploration"/>
    <x v="2653"/>
    <d v="2014-06-12T20:00:00"/>
  </r>
  <r>
    <n v="5.1000000000001044E-2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05:25:26"/>
  </r>
  <r>
    <n v="21.033333333333339"/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2093023255815"/>
    <x v="2"/>
    <s v="space exploration"/>
    <x v="2655"/>
    <d v="2016-02-09T12:00:00"/>
  </r>
  <r>
    <n v="11.436666666666662"/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184210526316"/>
    <x v="2"/>
    <s v="space exploration"/>
    <x v="2656"/>
    <d v="2017-03-12T11:00:00"/>
  </r>
  <r>
    <n v="18.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77627118644077"/>
    <x v="2"/>
    <s v="space exploration"/>
    <x v="2657"/>
    <d v="2016-08-02T17:30:00"/>
  </r>
  <r>
    <n v="9.2857142857138975E-2"/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13:13:14"/>
  </r>
  <r>
    <n v="2.7204081632653088"/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7T17:40:10"/>
  </r>
  <r>
    <n v="9.5000000000000639E-2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0:06:58"/>
  </r>
  <r>
    <n v="102.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15:00:10"/>
  </r>
  <r>
    <n v="106.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x v="2"/>
    <s v="makerspaces"/>
    <x v="2662"/>
    <d v="2015-08-21T09:55:13"/>
  </r>
  <r>
    <n v="104.59625"/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5803571428572"/>
    <x v="2"/>
    <s v="makerspaces"/>
    <x v="2663"/>
    <d v="2015-09-04T07:00:00"/>
  </r>
  <r>
    <n v="103.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3846153846155"/>
    <x v="2"/>
    <s v="makerspaces"/>
    <x v="2664"/>
    <d v="2015-12-08T22:59:00"/>
  </r>
  <r>
    <n v="123.14285714285714"/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695652173913047"/>
    <x v="2"/>
    <s v="makerspaces"/>
    <x v="2665"/>
    <d v="2015-05-04T13:29:34"/>
  </r>
  <r>
    <n v="159.29509999999999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27718446601949"/>
    <x v="2"/>
    <s v="makerspaces"/>
    <x v="2666"/>
    <d v="2015-09-25T13:00:00"/>
  </r>
  <r>
    <n v="110.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2222222222229"/>
    <x v="2"/>
    <s v="makerspaces"/>
    <x v="2667"/>
    <d v="2016-02-10T14:13:36"/>
  </r>
  <r>
    <n v="170.7"/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4285714285715"/>
    <x v="2"/>
    <s v="makerspaces"/>
    <x v="2668"/>
    <d v="2015-11-09T06:32:00"/>
  </r>
  <r>
    <n v="125.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x v="2"/>
    <s v="makerspaces"/>
    <x v="2669"/>
    <d v="2016-01-09T16:51:36"/>
  </r>
  <r>
    <n v="6.4158609339642014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3333333333336"/>
    <x v="2"/>
    <s v="makerspaces"/>
    <x v="2670"/>
    <d v="2014-07-28T16:29:40"/>
  </r>
  <r>
    <n v="11.343999999999998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1904761904759"/>
    <x v="2"/>
    <s v="makerspaces"/>
    <x v="2671"/>
    <d v="2014-12-19T11:38:00"/>
  </r>
  <r>
    <n v="33.19"/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1702127659575"/>
    <x v="2"/>
    <s v="makerspaces"/>
    <x v="2672"/>
    <d v="2015-12-27T22:00:00"/>
  </r>
  <r>
    <n v="27.580000000000005"/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151515151516"/>
    <x v="2"/>
    <s v="makerspaces"/>
    <x v="2673"/>
    <d v="2014-10-29T14:45:00"/>
  </r>
  <r>
    <n v="62.84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1988304093566"/>
    <x v="2"/>
    <s v="makerspaces"/>
    <x v="2674"/>
    <d v="2016-07-04T20:59:00"/>
  </r>
  <r>
    <n v="7.5879999999999947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379310344827"/>
    <x v="2"/>
    <s v="makerspaces"/>
    <x v="2675"/>
    <d v="2014-11-10T13:34:49"/>
  </r>
  <r>
    <n v="50.38095238095238"/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5555555555556"/>
    <x v="2"/>
    <s v="makerspaces"/>
    <x v="2676"/>
    <d v="2016-05-22T06:59:34"/>
  </r>
  <r>
    <n v="17.512820512820515"/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148148148148"/>
    <x v="2"/>
    <s v="makerspaces"/>
    <x v="2677"/>
    <d v="2014-07-02T16:42:23"/>
  </r>
  <r>
    <n v="1.3750000000001261E-2"/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x v="2"/>
    <s v="makerspaces"/>
    <x v="2678"/>
    <d v="2015-09-24T11:09:25"/>
  </r>
  <r>
    <n v="0.32999999999999696"/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x v="2"/>
    <s v="makerspaces"/>
    <x v="2679"/>
    <d v="2015-02-27T16:01:34"/>
  </r>
  <r>
    <n v="0.86249999999999938"/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x v="2"/>
    <s v="makerspaces"/>
    <x v="2680"/>
    <d v="2016-04-05T20:04:51"/>
  </r>
  <r>
    <n v="0.68749999999999645"/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x v="7"/>
    <s v="food trucks"/>
    <x v="2681"/>
    <d v="2014-07-10T13:29:10"/>
  </r>
  <r>
    <n v="28.300000000000004"/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x v="7"/>
    <s v="food trucks"/>
    <x v="2682"/>
    <d v="2014-11-21T21:59:00"/>
  </r>
  <r>
    <n v="0.23999999999999577"/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x v="7"/>
    <s v="food trucks"/>
    <x v="2683"/>
    <d v="2015-03-01T10:07:20"/>
  </r>
  <r>
    <n v="1.1428571428571455"/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x v="7"/>
    <s v="food trucks"/>
    <x v="2684"/>
    <d v="2014-08-09T13:57:05"/>
  </r>
  <r>
    <n v="1.9999999999997797E-2"/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x v="7"/>
    <s v="food trucks"/>
    <x v="2685"/>
    <d v="2015-04-27T07:42:10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x v="7"/>
    <s v="food trucks"/>
    <x v="2686"/>
    <d v="2014-09-30T15:23:43"/>
  </r>
  <r>
    <n v="0"/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x v="7"/>
    <s v="food trucks"/>
    <x v="2687"/>
    <d v="2015-06-29T07:21:58"/>
  </r>
  <r>
    <n v="0.14800000000000368"/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857142857142856"/>
    <x v="7"/>
    <s v="food trucks"/>
    <x v="2688"/>
    <d v="2015-02-23T19:00:00"/>
  </r>
  <r>
    <n v="2.8571428571377844E-3"/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x v="7"/>
    <s v="food trucks"/>
    <x v="2689"/>
    <d v="2016-07-30T15:04:50"/>
  </r>
  <r>
    <n v="10.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2711864406782"/>
    <x v="7"/>
    <s v="food trucks"/>
    <x v="2690"/>
    <d v="2015-06-02T18:31:16"/>
  </r>
  <r>
    <n v="5.384615384614877E-2"/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x v="7"/>
    <s v="food trucks"/>
    <x v="2691"/>
    <d v="2015-05-10T09:22:37"/>
  </r>
  <r>
    <n v="0.71428571428571175"/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x v="7"/>
    <s v="food trucks"/>
    <x v="2692"/>
    <d v="2015-03-24T23:01:00"/>
  </r>
  <r>
    <n v="0.80000000000000071"/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3333333333334"/>
    <x v="7"/>
    <s v="food trucks"/>
    <x v="2693"/>
    <d v="2014-08-12T19:19:26"/>
  </r>
  <r>
    <n v="3.3333333333329662E-3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x v="7"/>
    <s v="food trucks"/>
    <x v="2694"/>
    <d v="2014-09-25T19:22:19"/>
  </r>
  <r>
    <n v="0.47333333333333671"/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66666666666668"/>
    <x v="7"/>
    <s v="food trucks"/>
    <x v="2695"/>
    <d v="2015-04-13T19:21:58"/>
  </r>
  <r>
    <n v="5.6499999999999995"/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052631578948"/>
    <x v="7"/>
    <s v="food trucks"/>
    <x v="2696"/>
    <d v="2014-12-25T12:16:00"/>
  </r>
  <r>
    <n v="26.352173913043476"/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5769230769231"/>
    <x v="7"/>
    <s v="food trucks"/>
    <x v="2697"/>
    <d v="2015-08-02T14:00:00"/>
  </r>
  <r>
    <n v="0.32512500000000388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05000000000001"/>
    <x v="7"/>
    <s v="food trucks"/>
    <x v="2698"/>
    <d v="2014-06-27T13:33:28"/>
  </r>
  <r>
    <n v="0"/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x v="7"/>
    <s v="food trucks"/>
    <x v="2699"/>
    <d v="2014-08-08T13:31:03"/>
  </r>
  <r>
    <n v="0.7000700070006971"/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x v="7"/>
    <s v="food trucks"/>
    <x v="2700"/>
    <d v="2014-09-18T12:59:32"/>
  </r>
  <r>
    <n v="46.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434782608695"/>
    <x v="1"/>
    <s v="spaces"/>
    <x v="2701"/>
    <d v="2017-04-07T09:35:34"/>
  </r>
  <r>
    <n v="34.409999999999997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4615384615384"/>
    <x v="1"/>
    <s v="spaces"/>
    <x v="2702"/>
    <d v="2017-04-05T10:14:37"/>
  </r>
  <r>
    <n v="103.75000000000001"/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222222222217"/>
    <x v="1"/>
    <s v="spaces"/>
    <x v="2703"/>
    <d v="2017-03-22T07:33:50"/>
  </r>
  <r>
    <n v="6.0263157894736796"/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142857142858"/>
    <x v="1"/>
    <s v="spaces"/>
    <x v="2704"/>
    <d v="2017-04-05T11:41:54"/>
  </r>
  <r>
    <n v="10.539393939393937"/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75"/>
    <x v="1"/>
    <s v="spaces"/>
    <x v="2705"/>
    <d v="2017-03-24T12:59:18"/>
  </r>
  <r>
    <n v="112.29714285714284"/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486692015209"/>
    <x v="1"/>
    <s v="spaces"/>
    <x v="2706"/>
    <d v="2014-10-15T22:59:00"/>
  </r>
  <r>
    <n v="350.84462500000001"/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7487309644663"/>
    <x v="1"/>
    <s v="spaces"/>
    <x v="2707"/>
    <d v="2013-05-26T22:59:00"/>
  </r>
  <r>
    <n v="233.21535"/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4318398474738"/>
    <x v="1"/>
    <s v="spaces"/>
    <x v="2708"/>
    <d v="2016-07-21T08:45:26"/>
  </r>
  <r>
    <n v="101.60599999999999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480519480518"/>
    <x v="1"/>
    <s v="spaces"/>
    <x v="2709"/>
    <d v="2016-10-03T19:59:00"/>
  </r>
  <r>
    <n v="153.90035000000003"/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1516544117654"/>
    <x v="1"/>
    <s v="spaces"/>
    <x v="2710"/>
    <d v="2014-08-08T18:00:00"/>
  </r>
  <r>
    <n v="100.7161125319693"/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45205479452056"/>
    <x v="1"/>
    <s v="spaces"/>
    <x v="2711"/>
    <d v="2014-06-20T14:01:00"/>
  </r>
  <r>
    <n v="131.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1468531468533"/>
    <x v="1"/>
    <s v="spaces"/>
    <x v="2712"/>
    <d v="2013-07-13T10:00:00"/>
  </r>
  <r>
    <n v="102.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.00140845070422"/>
    <x v="1"/>
    <s v="spaces"/>
    <x v="2713"/>
    <d v="2015-12-24T07:41:24"/>
  </r>
  <r>
    <n v="116.35599999999999"/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3770491803285"/>
    <x v="1"/>
    <s v="spaces"/>
    <x v="2714"/>
    <d v="2016-10-14T15:00:00"/>
  </r>
  <r>
    <n v="264.62241666666665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1016333938291"/>
    <x v="1"/>
    <s v="spaces"/>
    <x v="2715"/>
    <d v="2016-02-21T01:33:48"/>
  </r>
  <r>
    <n v="119.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0481283422456"/>
    <x v="1"/>
    <s v="spaces"/>
    <x v="2716"/>
    <d v="2015-10-07T23:59:53"/>
  </r>
  <r>
    <n v="120.10399999999998"/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87692307692305"/>
    <x v="1"/>
    <s v="spaces"/>
    <x v="2717"/>
    <d v="2014-12-06T14:57:29"/>
  </r>
  <r>
    <n v="103.58333333333334"/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7972972972973"/>
    <x v="1"/>
    <s v="spaces"/>
    <x v="2718"/>
    <d v="2016-05-03T15:00:00"/>
  </r>
  <r>
    <n v="108.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37681159420296"/>
    <x v="1"/>
    <s v="spaces"/>
    <x v="2719"/>
    <d v="2016-04-17T15:44:54"/>
  </r>
  <r>
    <n v="118.12400000000001"/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69942196531792"/>
    <x v="1"/>
    <s v="spaces"/>
    <x v="2720"/>
    <d v="2016-11-11T04:10:53"/>
  </r>
  <r>
    <n v="14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2081784386616"/>
    <x v="2"/>
    <s v="hardware"/>
    <x v="2721"/>
    <d v="2013-09-06T11:00:00"/>
  </r>
  <r>
    <n v="252.54000000000002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4054054054052"/>
    <x v="2"/>
    <s v="hardware"/>
    <x v="2722"/>
    <d v="2017-01-29T12:34:13"/>
  </r>
  <r>
    <n v="140.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8863636363636"/>
    <x v="2"/>
    <s v="hardware"/>
    <x v="2723"/>
    <d v="2014-12-31T13:08:08"/>
  </r>
  <r>
    <n v="296.87520259319291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02649656526005"/>
    <x v="2"/>
    <s v="hardware"/>
    <x v="2724"/>
    <d v="2015-08-14T23:50:59"/>
  </r>
  <r>
    <n v="144.54249999999999"/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486725663715"/>
    <x v="2"/>
    <s v="hardware"/>
    <x v="2725"/>
    <d v="2017-03-01T09:52:15"/>
  </r>
  <r>
    <n v="105.745"/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4504950495049"/>
    <x v="2"/>
    <s v="hardware"/>
    <x v="2726"/>
    <d v="2016-04-22T05:55:11"/>
  </r>
  <r>
    <n v="493.21000000000004"/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961810466767"/>
    <x v="2"/>
    <s v="hardware"/>
    <x v="2727"/>
    <d v="2015-08-07T08:14:23"/>
  </r>
  <r>
    <n v="201.82666666666665"/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29591836734699"/>
    <x v="2"/>
    <s v="hardware"/>
    <x v="2728"/>
    <d v="2015-12-30T06:23:54"/>
  </r>
  <r>
    <n v="104.44"/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6521739130437"/>
    <x v="2"/>
    <s v="hardware"/>
    <x v="2729"/>
    <d v="2015-04-30T21:46:37"/>
  </r>
  <r>
    <n v="170.29262962962963"/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17903225806455"/>
    <x v="2"/>
    <s v="hardware"/>
    <x v="2730"/>
    <d v="2013-04-22T04:59:35"/>
  </r>
  <r>
    <n v="104.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0270270270271"/>
    <x v="2"/>
    <s v="hardware"/>
    <x v="2731"/>
    <d v="2014-10-17T20:00:00"/>
  </r>
  <r>
    <n v="118.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1780821917803"/>
    <x v="2"/>
    <s v="hardware"/>
    <x v="2732"/>
    <d v="2013-05-27T16:00:00"/>
  </r>
  <r>
    <n v="107.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033613445376"/>
    <x v="2"/>
    <s v="hardware"/>
    <x v="2733"/>
    <d v="2015-04-09T21:32:54"/>
  </r>
  <r>
    <n v="2260300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871165644173"/>
    <x v="2"/>
    <s v="hardware"/>
    <x v="2734"/>
    <d v="2016-10-13T13:59:00"/>
  </r>
  <r>
    <n v="978.13466666666682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0147492625371"/>
    <x v="2"/>
    <s v="hardware"/>
    <x v="2735"/>
    <d v="2013-03-13T12:00:00"/>
  </r>
  <r>
    <n v="122.9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1724137931035"/>
    <x v="2"/>
    <s v="hardware"/>
    <x v="2736"/>
    <d v="2014-04-23T07:59:33"/>
  </r>
  <r>
    <n v="246.0608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210526315791"/>
    <x v="2"/>
    <s v="hardware"/>
    <x v="2737"/>
    <d v="2014-01-15T11:00:00"/>
  </r>
  <r>
    <n v="147.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333333333333"/>
    <x v="2"/>
    <s v="hardware"/>
    <x v="2738"/>
    <d v="2016-11-05T19:26:44"/>
  </r>
  <r>
    <n v="384.09090909090907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0418848167539"/>
    <x v="2"/>
    <s v="hardware"/>
    <x v="2739"/>
    <d v="2014-05-05T13:18:37"/>
  </r>
  <r>
    <n v="103.33333333333334"/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5294117647058"/>
    <x v="2"/>
    <s v="hardware"/>
    <x v="2740"/>
    <d v="2015-03-11T15:45:52"/>
  </r>
  <r>
    <n v="0.43750000000000178"/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19T18:07:00"/>
  </r>
  <r>
    <n v="29.24"/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1111111111114"/>
    <x v="3"/>
    <s v="children's books"/>
    <x v="2742"/>
    <d v="2012-05-15T09:16:27"/>
  </r>
  <r>
    <n v="0"/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x v="3"/>
    <s v="children's books"/>
    <x v="2743"/>
    <d v="2016-10-18T23:53:27"/>
  </r>
  <r>
    <n v="5.2187500000000053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4545454545453"/>
    <x v="3"/>
    <s v="children's books"/>
    <x v="2744"/>
    <d v="2012-02-28T17:29:58"/>
  </r>
  <r>
    <n v="21.887500000000003"/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34693877551024"/>
    <x v="3"/>
    <s v="children's books"/>
    <x v="2745"/>
    <d v="2012-07-14T15:42:48"/>
  </r>
  <r>
    <n v="26.700000000000003"/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57894736842103"/>
    <x v="3"/>
    <s v="children's books"/>
    <x v="2746"/>
    <d v="2014-08-29T10:45:11"/>
  </r>
  <r>
    <n v="28.000000000000004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5T19:10:00"/>
  </r>
  <r>
    <n v="1.0600000000000054"/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09:03:22"/>
  </r>
  <r>
    <n v="1.100000000000001"/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0:10:37"/>
  </r>
  <r>
    <n v="0"/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x v="3"/>
    <s v="children's books"/>
    <x v="2750"/>
    <d v="2012-06-30T12:00:00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x v="3"/>
    <s v="children's books"/>
    <x v="2751"/>
    <d v="2014-06-17T13:17:22"/>
  </r>
  <r>
    <n v="11.458333333333337"/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85714285714285"/>
    <x v="3"/>
    <s v="children's books"/>
    <x v="2752"/>
    <d v="2011-12-18T10:21:44"/>
  </r>
  <r>
    <n v="18.999999999999993"/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13:37:03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x v="3"/>
    <s v="children's books"/>
    <x v="2754"/>
    <d v="2014-09-11T07:15:51"/>
  </r>
  <r>
    <n v="52"/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33333333333332"/>
    <x v="3"/>
    <s v="children's books"/>
    <x v="2755"/>
    <d v="2015-04-08T10:58:47"/>
  </r>
  <r>
    <n v="10.48"/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57575757575758"/>
    <x v="3"/>
    <s v="children's books"/>
    <x v="2756"/>
    <d v="2014-01-11T13:36:41"/>
  </r>
  <r>
    <n v="0.66666666666667096"/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07:45:32"/>
  </r>
  <r>
    <n v="11.7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02:36:23"/>
  </r>
  <r>
    <n v="10.499999999999998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0:47:46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x v="3"/>
    <s v="children's books"/>
    <x v="2760"/>
    <d v="2013-06-20T03:04:18"/>
  </r>
  <r>
    <n v="0.71999999999999842"/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2T17:31:33"/>
  </r>
  <r>
    <n v="0.7692307692307665"/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15:53:15"/>
  </r>
  <r>
    <n v="0.22842639593908531"/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05:54:44"/>
  </r>
  <r>
    <n v="1.1249999999999982"/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1:00:00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x v="3"/>
    <s v="children's books"/>
    <x v="2765"/>
    <d v="2012-10-28T05:53:48"/>
  </r>
  <r>
    <n v="2.0000000000000018"/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08:01:58"/>
  </r>
  <r>
    <n v="0.8499999999999952"/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3333333333334"/>
    <x v="3"/>
    <s v="children's books"/>
    <x v="2767"/>
    <d v="2015-08-16T15:00:50"/>
  </r>
  <r>
    <n v="14.314285714285713"/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0588235294116"/>
    <x v="3"/>
    <s v="children's books"/>
    <x v="2768"/>
    <d v="2012-03-29T05:45:23"/>
  </r>
  <r>
    <n v="0.24999999999999467"/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1:49:50"/>
  </r>
  <r>
    <n v="10.411250000000006"/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098484848484851"/>
    <x v="3"/>
    <s v="children's books"/>
    <x v="2770"/>
    <d v="2014-03-18T07:55:30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x v="3"/>
    <s v="children's books"/>
    <x v="2771"/>
    <d v="2013-02-01T09:00:00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x v="3"/>
    <s v="children's books"/>
    <x v="2772"/>
    <d v="2013-10-05T12:51:34"/>
  </r>
  <r>
    <n v="0.18867924528301883"/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12:45:21"/>
  </r>
  <r>
    <n v="14.249999999999996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46153846153847"/>
    <x v="3"/>
    <s v="children's books"/>
    <x v="2774"/>
    <d v="2013-03-07T19:02:08"/>
  </r>
  <r>
    <n v="3.0000000000000027"/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5T16:19:14"/>
  </r>
  <r>
    <n v="7.8809523809523778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2222222222221"/>
    <x v="3"/>
    <s v="children's books"/>
    <x v="2776"/>
    <d v="2015-06-11T23:07:56"/>
  </r>
  <r>
    <n v="0.3333333333333299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08:03:24"/>
  </r>
  <r>
    <n v="25.54545454545455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66666666666671"/>
    <x v="3"/>
    <s v="children's books"/>
    <x v="2778"/>
    <d v="2014-08-25T15:28:26"/>
  </r>
  <r>
    <n v="2.1199999999999997"/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07:03:41"/>
  </r>
  <r>
    <n v="0"/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x v="3"/>
    <s v="children's books"/>
    <x v="2780"/>
    <d v="2017-03-10T02:44:48"/>
  </r>
  <r>
    <n v="105.28"/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x v="1"/>
    <s v="plays"/>
    <x v="2781"/>
    <d v="2015-02-11T23:00:00"/>
  </r>
  <r>
    <n v="120"/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66666666666671"/>
    <x v="1"/>
    <s v="plays"/>
    <x v="2782"/>
    <d v="2015-02-16T20:59:00"/>
  </r>
  <r>
    <n v="114.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0491803278688"/>
    <x v="1"/>
    <s v="plays"/>
    <x v="2783"/>
    <d v="2015-04-23T04:50:46"/>
  </r>
  <r>
    <n v="1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1111111111114"/>
    <x v="1"/>
    <s v="plays"/>
    <x v="2784"/>
    <d v="2014-10-29T10:54:03"/>
  </r>
  <r>
    <n v="104.67999999999999"/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59154929577464"/>
    <x v="1"/>
    <s v="plays"/>
    <x v="2785"/>
    <d v="2016-08-05T13:00:00"/>
  </r>
  <r>
    <n v="117.83999999999999"/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0810810810814"/>
    <x v="1"/>
    <s v="plays"/>
    <x v="2786"/>
    <d v="2014-07-09T05:39:40"/>
  </r>
  <r>
    <n v="119.7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x v="1"/>
    <s v="plays"/>
    <x v="2787"/>
    <d v="2014-07-17T20:45:52"/>
  </r>
  <r>
    <n v="102.49999999999999"/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x v="1"/>
    <s v="plays"/>
    <x v="2788"/>
    <d v="2016-07-29T08:50:43"/>
  </r>
  <r>
    <n v="101.16666666666667"/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5833333333333"/>
    <x v="1"/>
    <s v="plays"/>
    <x v="2789"/>
    <d v="2015-03-11T20:00:00"/>
  </r>
  <r>
    <n v="105.33333333333333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78787878787875"/>
    <x v="1"/>
    <s v="plays"/>
    <x v="2790"/>
    <d v="2015-02-11T14:31:43"/>
  </r>
  <r>
    <n v="102.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14285714285708"/>
    <x v="1"/>
    <s v="plays"/>
    <x v="2791"/>
    <d v="2016-09-08T20:00:00"/>
  </r>
  <r>
    <n v="107.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66666666666671"/>
    <x v="1"/>
    <s v="plays"/>
    <x v="2792"/>
    <d v="2015-08-11T21:32:39"/>
  </r>
  <r>
    <n v="110.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23287671233"/>
    <x v="1"/>
    <s v="plays"/>
    <x v="2793"/>
    <d v="2015-07-21T02:03:25"/>
  </r>
  <r>
    <n v="150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x v="1"/>
    <s v="plays"/>
    <x v="2794"/>
    <d v="2016-03-03T11:00:00"/>
  </r>
  <r>
    <n v="104.28571428571429"/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x v="1"/>
    <s v="plays"/>
    <x v="2795"/>
    <d v="2014-06-06T15:00:00"/>
  </r>
  <r>
    <n v="115.5"/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x v="1"/>
    <s v="plays"/>
    <x v="2796"/>
    <d v="2014-07-05T04:40:28"/>
  </r>
  <r>
    <n v="102.64512500000001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57553191489373"/>
    <x v="1"/>
    <s v="plays"/>
    <x v="2797"/>
    <d v="2014-07-08T14:34:00"/>
  </r>
  <r>
    <n v="101.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4820143884891"/>
    <x v="1"/>
    <s v="plays"/>
    <x v="2798"/>
    <d v="2015-07-31T08:00:00"/>
  </r>
  <r>
    <n v="116.6348"/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59538461538463"/>
    <x v="1"/>
    <s v="plays"/>
    <x v="2799"/>
    <d v="2016-06-17T08:00:00"/>
  </r>
  <r>
    <n v="133"/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03225806451616"/>
    <x v="1"/>
    <s v="plays"/>
    <x v="2800"/>
    <d v="2015-01-04T05:16:06"/>
  </r>
  <r>
    <n v="133.20000000000002"/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0769230769234"/>
    <x v="1"/>
    <s v="plays"/>
    <x v="2801"/>
    <d v="2014-10-10T03:00:00"/>
  </r>
  <r>
    <n v="101.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4444444444443"/>
    <x v="1"/>
    <s v="plays"/>
    <x v="2802"/>
    <d v="2015-08-06T07:31:47"/>
  </r>
  <r>
    <n v="127.95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4680851063833"/>
    <x v="1"/>
    <s v="plays"/>
    <x v="2803"/>
    <d v="2015-07-15T16:00:00"/>
  </r>
  <r>
    <n v="114.99999999999999"/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x v="1"/>
    <s v="plays"/>
    <x v="2804"/>
    <d v="2014-09-29T02:53:10"/>
  </r>
  <r>
    <n v="110.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4444444444443"/>
    <x v="1"/>
    <s v="plays"/>
    <x v="2805"/>
    <d v="2015-08-22T04:07:53"/>
  </r>
  <r>
    <n v="112.1"/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x v="1"/>
    <s v="plays"/>
    <x v="2806"/>
    <d v="2015-08-05T03:00:00"/>
  </r>
  <r>
    <n v="126"/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41935483870961"/>
    <x v="1"/>
    <s v="plays"/>
    <x v="2807"/>
    <d v="2015-06-29T12:57:18"/>
  </r>
  <r>
    <n v="100.24444444444444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76811594202906"/>
    <x v="1"/>
    <s v="plays"/>
    <x v="2808"/>
    <d v="2015-08-22T12:18:55"/>
  </r>
  <r>
    <n v="102.4"/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047619047619"/>
    <x v="1"/>
    <s v="plays"/>
    <x v="2809"/>
    <d v="2016-03-30T06:39:00"/>
  </r>
  <r>
    <n v="108.2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56140350877192"/>
    <x v="1"/>
    <s v="plays"/>
    <x v="2810"/>
    <d v="2014-05-31T19:59:00"/>
  </r>
  <r>
    <n v="100.27"/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2592592592595"/>
    <x v="1"/>
    <s v="plays"/>
    <x v="2811"/>
    <d v="2015-02-23T03:55:03"/>
  </r>
  <r>
    <n v="113.3"/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3012048192772"/>
    <x v="1"/>
    <s v="plays"/>
    <x v="2812"/>
    <d v="2015-04-05T20:00:00"/>
  </r>
  <r>
    <n v="127.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09583333333335"/>
    <x v="1"/>
    <s v="plays"/>
    <x v="2813"/>
    <d v="2016-12-14T09:49:21"/>
  </r>
  <r>
    <n v="107.73333333333332"/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x v="1"/>
    <s v="plays"/>
    <x v="2814"/>
    <d v="2015-05-09T01:35:15"/>
  </r>
  <r>
    <n v="242"/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4285714285715"/>
    <x v="1"/>
    <s v="plays"/>
    <x v="2815"/>
    <d v="2016-08-07T10:38:29"/>
  </r>
  <r>
    <n v="141.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0177514792898"/>
    <x v="1"/>
    <s v="plays"/>
    <x v="2816"/>
    <d v="2015-08-02T08:00:00"/>
  </r>
  <r>
    <n v="130"/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36363636363637"/>
    <x v="1"/>
    <s v="plays"/>
    <x v="2817"/>
    <d v="2015-02-28T07:14:22"/>
  </r>
  <r>
    <n v="106.03"/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098039215686"/>
    <x v="1"/>
    <s v="plays"/>
    <x v="2818"/>
    <d v="2015-09-23T06:21:26"/>
  </r>
  <r>
    <n v="104.80000000000001"/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4615384615387"/>
    <x v="1"/>
    <s v="plays"/>
    <x v="2819"/>
    <d v="2015-06-14T04:36:49"/>
  </r>
  <r>
    <n v="136"/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x v="1"/>
    <s v="plays"/>
    <x v="2820"/>
    <d v="2016-02-25T16:00:00"/>
  </r>
  <r>
    <n v="100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1428571428573"/>
    <x v="1"/>
    <s v="plays"/>
    <x v="2821"/>
    <d v="2014-09-23T14:08:55"/>
  </r>
  <r>
    <n v="100"/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29787234042556"/>
    <x v="1"/>
    <s v="plays"/>
    <x v="2822"/>
    <d v="2015-03-27T07:24:52"/>
  </r>
  <r>
    <n v="1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571428571428577"/>
    <x v="1"/>
    <s v="plays"/>
    <x v="2823"/>
    <d v="2015-03-31T14:59:00"/>
  </r>
  <r>
    <n v="116.92307692307693"/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66666666666664"/>
    <x v="1"/>
    <s v="plays"/>
    <x v="2824"/>
    <d v="2015-06-12T17:43:00"/>
  </r>
  <r>
    <n v="103.33333333333334"/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4313725490193"/>
    <x v="1"/>
    <s v="plays"/>
    <x v="2825"/>
    <d v="2015-12-04T11:01:26"/>
  </r>
  <r>
    <n v="107.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105263157895"/>
    <x v="1"/>
    <s v="plays"/>
    <x v="2826"/>
    <d v="2015-07-09T23:00:00"/>
  </r>
  <r>
    <n v="120.25000000000001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6521739130434"/>
    <x v="1"/>
    <s v="plays"/>
    <x v="2827"/>
    <d v="2016-06-03T08:30:00"/>
  </r>
  <r>
    <n v="100.37894736842105"/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0927835051547"/>
    <x v="1"/>
    <s v="plays"/>
    <x v="2828"/>
    <d v="2015-10-02T15:00:00"/>
  </r>
  <r>
    <n v="106.52"/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39473684210527"/>
    <x v="1"/>
    <s v="plays"/>
    <x v="2829"/>
    <d v="2016-06-02T02:25:18"/>
  </r>
  <r>
    <n v="100"/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2727272727275"/>
    <x v="1"/>
    <s v="plays"/>
    <x v="2830"/>
    <d v="2014-05-11T19:59:00"/>
  </r>
  <r>
    <n v="110.66666666666667"/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46153846153847"/>
    <x v="1"/>
    <s v="plays"/>
    <x v="2831"/>
    <d v="2015-07-16T11:47:50"/>
  </r>
  <r>
    <n v="114.71959999999999"/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89368421052631"/>
    <x v="1"/>
    <s v="plays"/>
    <x v="2832"/>
    <d v="2014-11-23T14:00:00"/>
  </r>
  <r>
    <n v="108.25925925925925"/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428571428572"/>
    <x v="1"/>
    <s v="plays"/>
    <x v="2833"/>
    <d v="2015-10-10T18:00:00"/>
  </r>
  <r>
    <n v="170"/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1904761904759"/>
    <x v="1"/>
    <s v="plays"/>
    <x v="2834"/>
    <d v="2015-01-30T15:02:10"/>
  </r>
  <r>
    <n v="187.09899999999999"/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18172043010752"/>
    <x v="1"/>
    <s v="plays"/>
    <x v="2835"/>
    <d v="2015-12-04T16:00:00"/>
  </r>
  <r>
    <n v="107.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0909090909093"/>
    <x v="1"/>
    <s v="plays"/>
    <x v="2836"/>
    <d v="2017-02-17T20:59:00"/>
  </r>
  <r>
    <n v="100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6190476190474"/>
    <x v="1"/>
    <s v="plays"/>
    <x v="2837"/>
    <d v="2015-12-09T14:48:04"/>
  </r>
  <r>
    <n v="120.25000000000001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37037037037038"/>
    <x v="1"/>
    <s v="plays"/>
    <x v="2838"/>
    <d v="2014-08-13T14:00:00"/>
  </r>
  <r>
    <n v="111.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0645161290323"/>
    <x v="1"/>
    <s v="plays"/>
    <x v="2839"/>
    <d v="2014-08-24T20:59:00"/>
  </r>
  <r>
    <n v="1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696969696969695"/>
    <x v="1"/>
    <s v="plays"/>
    <x v="2840"/>
    <d v="2015-03-18T09:00:00"/>
  </r>
  <r>
    <n v="1.0000000000000009"/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x v="1"/>
    <s v="plays"/>
    <x v="2841"/>
    <d v="2015-12-13T10:44:57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x v="1"/>
    <s v="plays"/>
    <x v="2842"/>
    <d v="2014-06-21T03:00:00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x v="1"/>
    <s v="plays"/>
    <x v="2843"/>
    <d v="2016-06-12T20:00:00"/>
  </r>
  <r>
    <n v="5.4545454545454568"/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x v="1"/>
    <s v="plays"/>
    <x v="2844"/>
    <d v="2017-01-04T05:06:20"/>
  </r>
  <r>
    <n v="31.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66666666666664"/>
    <x v="1"/>
    <s v="plays"/>
    <x v="2845"/>
    <d v="2015-06-07T16:23:53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x v="1"/>
    <s v="plays"/>
    <x v="2846"/>
    <d v="2015-05-29T08:36:34"/>
  </r>
  <r>
    <n v="0"/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x v="1"/>
    <s v="plays"/>
    <x v="2847"/>
    <d v="2016-05-23T11:21:05"/>
  </r>
  <r>
    <n v="0.20000000000000018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3333333333332"/>
    <x v="1"/>
    <s v="plays"/>
    <x v="2848"/>
    <d v="2015-05-29T07:34:19"/>
  </r>
  <r>
    <n v="1.0000000000000009"/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x v="1"/>
    <s v="plays"/>
    <x v="2849"/>
    <d v="2016-04-23T02:16:40"/>
  </r>
  <r>
    <n v="3.8874999999999993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3076923076923"/>
    <x v="1"/>
    <s v="plays"/>
    <x v="2850"/>
    <d v="2014-09-05T16:10:11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x v="1"/>
    <s v="plays"/>
    <x v="2851"/>
    <d v="2016-01-29T15:17:00"/>
  </r>
  <r>
    <n v="1.9000000000000017"/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3333333333334"/>
    <x v="1"/>
    <s v="plays"/>
    <x v="2852"/>
    <d v="2014-06-20T17:05:03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x v="1"/>
    <s v="plays"/>
    <x v="2853"/>
    <d v="2014-09-13T20:34:57"/>
  </r>
  <r>
    <n v="41.7"/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85714285714285"/>
    <x v="1"/>
    <s v="plays"/>
    <x v="2854"/>
    <d v="2015-05-07T09:11:59"/>
  </r>
  <r>
    <n v="50"/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x v="1"/>
    <s v="plays"/>
    <x v="2855"/>
    <d v="2016-01-29T15:34:00"/>
  </r>
  <r>
    <n v="4.8666666666666636"/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3333333333332"/>
    <x v="1"/>
    <s v="plays"/>
    <x v="2856"/>
    <d v="2015-08-08T13:34:00"/>
  </r>
  <r>
    <n v="19.736842105263154"/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x v="1"/>
    <s v="plays"/>
    <x v="2857"/>
    <d v="2017-02-20T10:00:00"/>
  </r>
  <r>
    <n v="0"/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x v="1"/>
    <s v="plays"/>
    <x v="2858"/>
    <d v="2014-12-05T03:28:00"/>
  </r>
  <r>
    <n v="1.749999999999996"/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x v="1"/>
    <s v="plays"/>
    <x v="2859"/>
    <d v="2015-10-16T00:41:44"/>
  </r>
  <r>
    <n v="6.65"/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55555555555557"/>
    <x v="1"/>
    <s v="plays"/>
    <x v="2860"/>
    <d v="2016-06-19T11:12:56"/>
  </r>
  <r>
    <n v="31.999999999999996"/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66666666666668"/>
    <x v="1"/>
    <s v="plays"/>
    <x v="2861"/>
    <d v="2015-09-24T06:10:48"/>
  </r>
  <r>
    <n v="0.43307086614172707"/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33333333333332"/>
    <x v="1"/>
    <s v="plays"/>
    <x v="2862"/>
    <d v="2014-06-24T10:57:09"/>
  </r>
  <r>
    <n v="3.9999999999995595E-2"/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x v="1"/>
    <s v="plays"/>
    <x v="2863"/>
    <d v="2014-09-09T08:12:03"/>
  </r>
  <r>
    <n v="1.6000000000000014"/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3333333333334"/>
    <x v="1"/>
    <s v="plays"/>
    <x v="2864"/>
    <d v="2015-07-17T05:18:00"/>
  </r>
  <r>
    <n v="0"/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x v="1"/>
    <s v="plays"/>
    <x v="2865"/>
    <d v="2015-01-05T18:44:19"/>
  </r>
  <r>
    <n v="0.9000000000000008"/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x v="1"/>
    <s v="plays"/>
    <x v="2866"/>
    <d v="2016-10-14T14:00:00"/>
  </r>
  <r>
    <n v="20.16"/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x v="1"/>
    <s v="plays"/>
    <x v="2867"/>
    <d v="2016-07-03T20:00:00"/>
  </r>
  <r>
    <n v="42.011733333333332"/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2933333333334"/>
    <x v="1"/>
    <s v="plays"/>
    <x v="2868"/>
    <d v="2016-10-05T11:50:54"/>
  </r>
  <r>
    <n v="0.88500000000000245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x v="1"/>
    <s v="plays"/>
    <x v="2869"/>
    <d v="2016-07-19T06:14:41"/>
  </r>
  <r>
    <n v="15.000000000000002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3333333333329"/>
    <x v="1"/>
    <s v="plays"/>
    <x v="2870"/>
    <d v="2014-05-16T20:32:45"/>
  </r>
  <r>
    <n v="4.6699999999999964"/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307692307692"/>
    <x v="1"/>
    <s v="plays"/>
    <x v="2871"/>
    <d v="2014-12-21T09:43:33"/>
  </r>
  <r>
    <n v="0"/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x v="1"/>
    <s v="plays"/>
    <x v="2872"/>
    <d v="2015-06-19T18:47:18"/>
  </r>
  <r>
    <n v="38.119999999999997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25"/>
    <x v="1"/>
    <s v="plays"/>
    <x v="2873"/>
    <d v="2015-01-28T11:37:11"/>
  </r>
  <r>
    <n v="5.4200000000000026"/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3333333333329"/>
    <x v="1"/>
    <s v="plays"/>
    <x v="2874"/>
    <d v="2017-01-17T12:16:26"/>
  </r>
  <r>
    <n v="3.4999999999996145E-2"/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33333333333335"/>
    <x v="1"/>
    <s v="plays"/>
    <x v="2875"/>
    <d v="2016-05-04T19:04:53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x v="1"/>
    <s v="plays"/>
    <x v="2876"/>
    <d v="2015-07-16T09:51:19"/>
  </r>
  <r>
    <n v="10.833333333333329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333333333333"/>
    <x v="1"/>
    <s v="plays"/>
    <x v="2877"/>
    <d v="2016-11-30T09:00:00"/>
  </r>
  <r>
    <n v="2.1000000000000019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x v="1"/>
    <s v="plays"/>
    <x v="2878"/>
    <d v="2015-07-03T06:46:35"/>
  </r>
  <r>
    <n v="0.25892857142857384"/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x v="1"/>
    <s v="plays"/>
    <x v="2879"/>
    <d v="2016-01-20T09:24:21"/>
  </r>
  <r>
    <n v="23.333333333333329"/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1724137931032"/>
    <x v="1"/>
    <s v="plays"/>
    <x v="2880"/>
    <d v="2015-08-20T09:05:00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x v="1"/>
    <s v="plays"/>
    <x v="2881"/>
    <d v="2014-12-03T07:20:36"/>
  </r>
  <r>
    <n v="33.599999999999994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x v="1"/>
    <s v="plays"/>
    <x v="2882"/>
    <d v="2016-05-01T06:18:38"/>
  </r>
  <r>
    <n v="19.07999999999999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x v="1"/>
    <s v="plays"/>
    <x v="2883"/>
    <d v="2016-02-05T20:59:00"/>
  </r>
  <r>
    <n v="0.41111111111110654"/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x v="1"/>
    <s v="plays"/>
    <x v="2884"/>
    <d v="2014-12-05T09:27:15"/>
  </r>
  <r>
    <n v="32.499999999999993"/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x v="1"/>
    <s v="plays"/>
    <x v="2885"/>
    <d v="2015-03-13T16:50:01"/>
  </r>
  <r>
    <n v="5.0000000000000044"/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x v="1"/>
    <s v="plays"/>
    <x v="2886"/>
    <d v="2015-09-18T19:59:00"/>
  </r>
  <r>
    <n v="0.16666666666667052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x v="1"/>
    <s v="plays"/>
    <x v="2887"/>
    <d v="2015-01-11T02:15:24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x v="1"/>
    <s v="plays"/>
    <x v="2888"/>
    <d v="2014-10-17T20:59:00"/>
  </r>
  <r>
    <n v="38.06666666666667"/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71428571428569"/>
    <x v="1"/>
    <s v="plays"/>
    <x v="2889"/>
    <d v="2014-08-29T12:43:05"/>
  </r>
  <r>
    <n v="1.0499999999999954"/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x v="1"/>
    <s v="plays"/>
    <x v="2890"/>
    <d v="2014-08-08T19:00:00"/>
  </r>
  <r>
    <n v="2.7299999999999991"/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x v="1"/>
    <s v="plays"/>
    <x v="2891"/>
    <d v="2016-04-15T12:12:08"/>
  </r>
  <r>
    <n v="9.0909090909090935"/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1764705882351"/>
    <x v="1"/>
    <s v="plays"/>
    <x v="2892"/>
    <d v="2014-08-25T13:00:00"/>
  </r>
  <r>
    <n v="0.50000000000000044"/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x v="1"/>
    <s v="plays"/>
    <x v="2893"/>
    <d v="2015-01-08T18:00:00"/>
  </r>
  <r>
    <n v="0"/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x v="1"/>
    <s v="plays"/>
    <x v="2894"/>
    <d v="2015-04-03T14:40:15"/>
  </r>
  <r>
    <n v="4.6000000000000041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x v="1"/>
    <s v="plays"/>
    <x v="2895"/>
    <d v="2014-06-22T13:00:00"/>
  </r>
  <r>
    <n v="20.833333333333336"/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3333333333336"/>
    <x v="1"/>
    <s v="plays"/>
    <x v="2896"/>
    <d v="2016-12-11T22:00:00"/>
  </r>
  <r>
    <n v="4.5833333333333286"/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333333333334"/>
    <x v="1"/>
    <s v="plays"/>
    <x v="2897"/>
    <d v="2015-10-11T07:29:05"/>
  </r>
  <r>
    <n v="4.2133333333333356"/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3333333333332"/>
    <x v="1"/>
    <s v="plays"/>
    <x v="2898"/>
    <d v="2015-10-31T07:57:33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x v="1"/>
    <s v="plays"/>
    <x v="2899"/>
    <d v="2016-07-23T17:52:38"/>
  </r>
  <r>
    <n v="61.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2857142857144"/>
    <x v="1"/>
    <s v="plays"/>
    <x v="2900"/>
    <d v="2014-08-08T21:37:12"/>
  </r>
  <r>
    <n v="0.80000000000000071"/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x v="1"/>
    <s v="plays"/>
    <x v="2901"/>
    <d v="2015-02-07T13:42:19"/>
  </r>
  <r>
    <n v="1.6666666666664831E-2"/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x v="1"/>
    <s v="plays"/>
    <x v="2902"/>
    <d v="2015-08-24T02:33:16"/>
  </r>
  <r>
    <n v="0.78000000000000291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x v="1"/>
    <s v="plays"/>
    <x v="2903"/>
    <d v="2015-09-08T20:00:18"/>
  </r>
  <r>
    <n v="5.0000000000000044"/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x v="1"/>
    <s v="plays"/>
    <x v="2904"/>
    <d v="2014-11-09T04:00:00"/>
  </r>
  <r>
    <n v="17.771428571428572"/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88235294117645"/>
    <x v="1"/>
    <s v="plays"/>
    <x v="2905"/>
    <d v="2016-09-06T17:21:53"/>
  </r>
  <r>
    <n v="9.4166666666666625"/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14285714285708"/>
    <x v="1"/>
    <s v="plays"/>
    <x v="2906"/>
    <d v="2015-07-31T17:00:00"/>
  </r>
  <r>
    <n v="8.0000000000002292E-2"/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x v="1"/>
    <s v="plays"/>
    <x v="2907"/>
    <d v="2016-05-14T13:03:57"/>
  </r>
  <r>
    <n v="2.7499999999999969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x v="1"/>
    <s v="plays"/>
    <x v="2908"/>
    <d v="2016-06-08T09:33:39"/>
  </r>
  <r>
    <n v="1.1111111111106187E-2"/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x v="1"/>
    <s v="plays"/>
    <x v="2909"/>
    <d v="2014-11-25T11:46:00"/>
  </r>
  <r>
    <n v="3.3333333333329662E-3"/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x v="1"/>
    <s v="plays"/>
    <x v="2910"/>
    <d v="2015-06-12T12:11:27"/>
  </r>
  <r>
    <n v="36.5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28571428571431"/>
    <x v="1"/>
    <s v="plays"/>
    <x v="2911"/>
    <d v="2015-06-27T10:27:06"/>
  </r>
  <r>
    <n v="14.058171745152359"/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7692307692308"/>
    <x v="1"/>
    <s v="plays"/>
    <x v="2912"/>
    <d v="2016-01-14T19:09:34"/>
  </r>
  <r>
    <n v="1.9999999999997797E-2"/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x v="1"/>
    <s v="plays"/>
    <x v="2913"/>
    <d v="2014-09-06T14:08:59"/>
  </r>
  <r>
    <n v="4.0000000000040004E-3"/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x v="1"/>
    <s v="plays"/>
    <x v="2914"/>
    <d v="2015-03-14T12:46:34"/>
  </r>
  <r>
    <n v="61.1"/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6666666666666"/>
    <x v="1"/>
    <s v="plays"/>
    <x v="2915"/>
    <d v="2016-03-16T00:33:10"/>
  </r>
  <r>
    <n v="7.8378378378378351"/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4285714285715"/>
    <x v="1"/>
    <s v="plays"/>
    <x v="2916"/>
    <d v="2014-05-19T03:26:29"/>
  </r>
  <r>
    <n v="21.85"/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55555555555557"/>
    <x v="1"/>
    <s v="plays"/>
    <x v="2917"/>
    <d v="2015-09-15T21:37:27"/>
  </r>
  <r>
    <n v="27.24"/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x v="1"/>
    <s v="plays"/>
    <x v="2918"/>
    <d v="2015-10-29T07:06:47"/>
  </r>
  <r>
    <n v="8.4999999999999964"/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1"/>
    <s v="plays"/>
    <x v="2919"/>
    <d v="2014-08-05T06:52:09"/>
  </r>
  <r>
    <n v="26.839999999999996"/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15384615384613"/>
    <x v="1"/>
    <s v="plays"/>
    <x v="2920"/>
    <d v="2015-03-25T10:01:10"/>
  </r>
  <r>
    <n v="129"/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13:16:44"/>
  </r>
  <r>
    <n v="100"/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3333333333329"/>
    <x v="1"/>
    <s v="musical"/>
    <x v="2922"/>
    <d v="2015-05-18T12:58:47"/>
  </r>
  <r>
    <n v="100"/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x v="1"/>
    <s v="musical"/>
    <x v="2923"/>
    <d v="2015-01-23T19:00:00"/>
  </r>
  <r>
    <n v="103.2"/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020408163265"/>
    <x v="1"/>
    <s v="musical"/>
    <x v="2924"/>
    <d v="2015-05-08T19:59:00"/>
  </r>
  <r>
    <n v="102.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175879396985"/>
    <x v="1"/>
    <s v="musical"/>
    <x v="2925"/>
    <d v="2014-09-11T06:01:08"/>
  </r>
  <r>
    <n v="125"/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x v="1"/>
    <s v="musical"/>
    <x v="2926"/>
    <d v="2015-02-23T10:22:59"/>
  </r>
  <r>
    <n v="130.83333333333334"/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285714285714"/>
    <x v="1"/>
    <s v="musical"/>
    <x v="2927"/>
    <d v="2014-07-14T21:00:00"/>
  </r>
  <r>
    <n v="100"/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66666666666664"/>
    <x v="1"/>
    <s v="musical"/>
    <x v="2928"/>
    <d v="2016-03-04T15:57:26"/>
  </r>
  <r>
    <n v="102.06937499999999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343750000001"/>
    <x v="1"/>
    <s v="musical"/>
    <x v="2929"/>
    <d v="2014-05-25T05:32:38"/>
  </r>
  <r>
    <n v="100.92000000000002"/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41935483871"/>
    <x v="1"/>
    <s v="musical"/>
    <x v="2930"/>
    <d v="2015-05-07T06:01:04"/>
  </r>
  <r>
    <n v="106"/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3333333333329"/>
    <x v="1"/>
    <s v="musical"/>
    <x v="2931"/>
    <d v="2014-09-14T22:08:00"/>
  </r>
  <r>
    <n v="105.0967741935484"/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36842105263165"/>
    <x v="1"/>
    <s v="musical"/>
    <x v="2932"/>
    <d v="2015-02-21T03:00:00"/>
  </r>
  <r>
    <n v="102.76"/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4074074074076"/>
    <x v="1"/>
    <s v="musical"/>
    <x v="2933"/>
    <d v="2016-06-04T14:57:33"/>
  </r>
  <r>
    <n v="108"/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2972972972968"/>
    <x v="1"/>
    <s v="musical"/>
    <x v="2934"/>
    <d v="2014-06-15T07:16:04"/>
  </r>
  <r>
    <n v="100.88571428571429"/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38461538461533"/>
    <x v="1"/>
    <s v="musical"/>
    <x v="2935"/>
    <d v="2016-08-29T09:00:00"/>
  </r>
  <r>
    <n v="128"/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47058823529413"/>
    <x v="1"/>
    <s v="musical"/>
    <x v="2936"/>
    <d v="2014-10-12T20:59:00"/>
  </r>
  <r>
    <n v="133.33333333333331"/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3636363636367"/>
    <x v="1"/>
    <s v="musical"/>
    <x v="2937"/>
    <d v="2014-07-13T02:58:33"/>
  </r>
  <r>
    <n v="101.375"/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1875"/>
    <x v="1"/>
    <s v="musical"/>
    <x v="2938"/>
    <d v="2015-01-30T08:53:34"/>
  </r>
  <r>
    <n v="102.875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x v="1"/>
    <s v="musical"/>
    <x v="2939"/>
    <d v="2014-08-27T17:00:00"/>
  </r>
  <r>
    <n v="107.24000000000001"/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42424242424249"/>
    <x v="1"/>
    <s v="musical"/>
    <x v="2940"/>
    <d v="2015-01-18T10:33:38"/>
  </r>
  <r>
    <n v="4.0000000000040004E-3"/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x v="1"/>
    <s v="spaces"/>
    <x v="2941"/>
    <d v="2015-03-01T15:02:35"/>
  </r>
  <r>
    <n v="20.425000000000004"/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2772277227722"/>
    <x v="1"/>
    <s v="spaces"/>
    <x v="2942"/>
    <d v="2015-12-16T12:18:00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x v="1"/>
    <s v="spaces"/>
    <x v="2943"/>
    <d v="2015-04-12T19:06:20"/>
  </r>
  <r>
    <n v="1.0000000000000009"/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x v="1"/>
    <s v="spaces"/>
    <x v="2944"/>
    <d v="2015-06-07T13:56: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x v="1"/>
    <s v="spaces"/>
    <x v="2945"/>
    <d v="2015-05-23T19:21:00"/>
  </r>
  <r>
    <n v="0.10000000000000009"/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x v="1"/>
    <s v="spaces"/>
    <x v="2946"/>
    <d v="2016-08-15T04:44:52"/>
  </r>
  <r>
    <n v="4.2880000000000029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1538461538467"/>
    <x v="1"/>
    <s v="spaces"/>
    <x v="2947"/>
    <d v="2016-11-24T09:11:00"/>
  </r>
  <r>
    <n v="4.8000000000048004E-3"/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666666666666665"/>
    <x v="1"/>
    <s v="spaces"/>
    <x v="2948"/>
    <d v="2015-06-02T07:34:53"/>
  </r>
  <r>
    <n v="2.500000000000002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x v="1"/>
    <s v="spaces"/>
    <x v="2949"/>
    <d v="2015-11-19T12:45:17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x v="1"/>
    <s v="spaces"/>
    <x v="2950"/>
    <d v="2016-01-23T00:45:52"/>
  </r>
  <r>
    <n v="2.1920000000000051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6551724137932"/>
    <x v="1"/>
    <s v="spaces"/>
    <x v="2951"/>
    <d v="2014-10-05T11:16:13"/>
  </r>
  <r>
    <n v="8.0250000000000039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25"/>
    <x v="1"/>
    <s v="spaces"/>
    <x v="2952"/>
    <d v="2016-10-16T20:00:00"/>
  </r>
  <r>
    <n v="0.15125000000000277"/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6666666666666"/>
    <x v="1"/>
    <s v="spaces"/>
    <x v="2953"/>
    <d v="2015-10-08T11:00:21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x v="1"/>
    <s v="spaces"/>
    <x v="2954"/>
    <d v="2017-03-16T05:00:03"/>
  </r>
  <r>
    <n v="59.583333333333336"/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x v="1"/>
    <s v="spaces"/>
    <x v="2955"/>
    <d v="2015-06-16T09:47:29"/>
  </r>
  <r>
    <n v="16.73417721518987"/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15:00:50"/>
  </r>
  <r>
    <n v="1.866666666666672"/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3333333333329"/>
    <x v="1"/>
    <s v="spaces"/>
    <x v="2957"/>
    <d v="2015-03-27T15:16:12"/>
  </r>
  <r>
    <n v="0"/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x v="1"/>
    <s v="spaces"/>
    <x v="2958"/>
    <d v="2016-05-08T09:41:57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x v="1"/>
    <s v="spaces"/>
    <x v="2959"/>
    <d v="2016-06-06T16:12:05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x v="1"/>
    <s v="spaces"/>
    <x v="2960"/>
    <d v="2014-09-11T10:10:23"/>
  </r>
  <r>
    <n v="109.62"/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x v="1"/>
    <s v="plays"/>
    <x v="2961"/>
    <d v="2015-03-25T20:00:00"/>
  </r>
  <r>
    <n v="121.8"/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x v="1"/>
    <s v="plays"/>
    <x v="2962"/>
    <d v="2015-02-28T22:59:00"/>
  </r>
  <r>
    <n v="106.85"/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061224489795"/>
    <x v="1"/>
    <s v="plays"/>
    <x v="2963"/>
    <d v="2015-07-02T03:17:04"/>
  </r>
  <r>
    <n v="100.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2295918367346"/>
    <x v="1"/>
    <s v="plays"/>
    <x v="2964"/>
    <d v="2014-08-06T13:32:00"/>
  </r>
  <r>
    <n v="109.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307692307692"/>
    <x v="1"/>
    <s v="plays"/>
    <x v="2965"/>
    <d v="2015-07-07T09:30:33"/>
  </r>
  <r>
    <n v="113.63000000000001"/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34375"/>
    <x v="1"/>
    <s v="plays"/>
    <x v="2966"/>
    <d v="2015-09-16T09:43:32"/>
  </r>
  <r>
    <n v="113.92"/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25352112676063"/>
    <x v="1"/>
    <s v="plays"/>
    <x v="2967"/>
    <d v="2015-03-08T19:44:52"/>
  </r>
  <r>
    <n v="106"/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36170212765958"/>
    <x v="1"/>
    <s v="plays"/>
    <x v="2968"/>
    <d v="2016-08-16T19:59:00"/>
  </r>
  <r>
    <n v="162.5"/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88235294117652"/>
    <x v="1"/>
    <s v="plays"/>
    <x v="2969"/>
    <d v="2015-05-03T14:51:00"/>
  </r>
  <r>
    <n v="1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0109890109883"/>
    <x v="1"/>
    <s v="plays"/>
    <x v="2970"/>
    <d v="2014-07-18T08:04:11"/>
  </r>
  <r>
    <n v="100.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4883720930239"/>
    <x v="1"/>
    <s v="plays"/>
    <x v="2971"/>
    <d v="2014-08-31T07:47:58"/>
  </r>
  <r>
    <n v="105.35000000000001"/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117647058823"/>
    <x v="1"/>
    <s v="plays"/>
    <x v="2972"/>
    <d v="2016-12-04T17:00:00"/>
  </r>
  <r>
    <n v="174.8"/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4848484848487"/>
    <x v="1"/>
    <s v="plays"/>
    <x v="2973"/>
    <d v="2015-12-31T20:00:00"/>
  </r>
  <r>
    <n v="1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0689655172413"/>
    <x v="1"/>
    <s v="plays"/>
    <x v="2974"/>
    <d v="2014-09-25T17:35:00"/>
  </r>
  <r>
    <n v="100.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4955752212392"/>
    <x v="1"/>
    <s v="plays"/>
    <x v="2975"/>
    <d v="2014-11-26T19:00:00"/>
  </r>
  <r>
    <n v="171.42857142857144"/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14285714285712"/>
    <x v="1"/>
    <s v="plays"/>
    <x v="2976"/>
    <d v="2016-03-13T04:00:00"/>
  </r>
  <r>
    <n v="113.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1"/>
    <s v="plays"/>
    <x v="2977"/>
    <d v="2015-03-22T18:14:00"/>
  </r>
  <r>
    <n v="129.46666666666667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875"/>
    <x v="1"/>
    <s v="plays"/>
    <x v="2978"/>
    <d v="2014-10-19T21:59:00"/>
  </r>
  <r>
    <n v="101.4"/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1739130434783"/>
    <x v="1"/>
    <s v="plays"/>
    <x v="2979"/>
    <d v="2015-01-05T22:00:00"/>
  </r>
  <r>
    <n v="109.16666666666666"/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5833333333334"/>
    <x v="1"/>
    <s v="plays"/>
    <x v="2980"/>
    <d v="2015-08-23T18:00:00"/>
  </r>
  <r>
    <n v="128.92500000000001"/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4948453608247"/>
    <x v="1"/>
    <s v="spaces"/>
    <x v="2981"/>
    <d v="2015-09-23T05:25:56"/>
  </r>
  <r>
    <n v="102.06"/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1525423728817"/>
    <x v="1"/>
    <s v="spaces"/>
    <x v="2982"/>
    <d v="2016-02-11T08:29:03"/>
  </r>
  <r>
    <n v="146.53957758620692"/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3827397260274"/>
    <x v="1"/>
    <s v="spaces"/>
    <x v="2983"/>
    <d v="2014-11-11T08:10:36"/>
  </r>
  <r>
    <n v="100.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256880733946"/>
    <x v="1"/>
    <s v="spaces"/>
    <x v="2984"/>
    <d v="2016-08-23T22:41:21"/>
  </r>
  <r>
    <n v="121.64999999999999"/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45945945946"/>
    <x v="1"/>
    <s v="spaces"/>
    <x v="2985"/>
    <d v="2016-10-30T20:00:00"/>
  </r>
  <r>
    <n v="105.5"/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4285714285715"/>
    <x v="1"/>
    <s v="spaces"/>
    <x v="2986"/>
    <d v="2016-05-01T03:00:06"/>
  </r>
  <r>
    <n v="110.4008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169811320754"/>
    <x v="1"/>
    <s v="spaces"/>
    <x v="2987"/>
    <d v="2016-10-12T16:00:00"/>
  </r>
  <r>
    <n v="100"/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4285714285715"/>
    <x v="1"/>
    <s v="spaces"/>
    <x v="2988"/>
    <d v="2016-06-20T00:41:21"/>
  </r>
  <r>
    <n v="176.535"/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6.997252747252745"/>
    <x v="1"/>
    <s v="spaces"/>
    <x v="2989"/>
    <d v="2015-12-20T20:59:00"/>
  </r>
  <r>
    <n v="100"/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037037037038"/>
    <x v="1"/>
    <s v="spaces"/>
    <x v="2990"/>
    <d v="2016-01-07T05:47:00"/>
  </r>
  <r>
    <n v="103.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08602150537632"/>
    <x v="1"/>
    <s v="spaces"/>
    <x v="2991"/>
    <d v="2017-01-27T12:05:30"/>
  </r>
  <r>
    <n v="104.5"/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4375"/>
    <x v="1"/>
    <s v="spaces"/>
    <x v="2992"/>
    <d v="2016-10-09T10:25:10"/>
  </r>
  <r>
    <n v="100.29999999999998"/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0909090909093"/>
    <x v="1"/>
    <s v="spaces"/>
    <x v="2993"/>
    <d v="2016-02-20T12:07:47"/>
  </r>
  <r>
    <n v="457.74666666666661"/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75254237288134"/>
    <x v="1"/>
    <s v="spaces"/>
    <x v="2994"/>
    <d v="2014-10-03T03:29:32"/>
  </r>
  <r>
    <n v="104.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289156626506"/>
    <x v="1"/>
    <s v="spaces"/>
    <x v="2995"/>
    <d v="2017-01-19T07:57:51"/>
  </r>
  <r>
    <n v="171.94285714285712"/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4081632653"/>
    <x v="1"/>
    <s v="spaces"/>
    <x v="2996"/>
    <d v="2015-05-26T13:54:00"/>
  </r>
  <r>
    <n v="103.73000000000002"/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x v="1"/>
    <s v="spaces"/>
    <x v="2997"/>
    <d v="2017-02-26T20:59:00"/>
  </r>
  <r>
    <n v="103.02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113163972287"/>
    <x v="1"/>
    <s v="spaces"/>
    <x v="2998"/>
    <d v="2014-06-15T20:25:00"/>
  </r>
  <r>
    <n v="118.88888888888889"/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x v="1"/>
    <s v="spaces"/>
    <x v="2999"/>
    <d v="2017-02-28T18:00:00"/>
  </r>
  <r>
    <n v="100"/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x v="1"/>
    <s v="spaces"/>
    <x v="3000"/>
    <d v="2017-01-31T10:00:00"/>
  </r>
  <r>
    <n v="318.69988910451895"/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7719999999999"/>
    <x v="1"/>
    <s v="spaces"/>
    <x v="3001"/>
    <d v="2016-07-13T13:29:42"/>
  </r>
  <r>
    <n v="108.50614285714286"/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2980769230775"/>
    <x v="1"/>
    <s v="spaces"/>
    <x v="3002"/>
    <d v="2012-12-26T12:04:12"/>
  </r>
  <r>
    <n v="101.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2941176470588"/>
    <x v="1"/>
    <s v="spaces"/>
    <x v="3003"/>
    <d v="2016-02-29T21:59:00"/>
  </r>
  <r>
    <n v="112.815"/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0974729241879"/>
    <x v="1"/>
    <s v="spaces"/>
    <x v="3004"/>
    <d v="2014-11-15T14:08:44"/>
  </r>
  <r>
    <n v="120.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237288135593"/>
    <x v="1"/>
    <s v="spaces"/>
    <x v="3005"/>
    <d v="2014-10-06T08:11:45"/>
  </r>
  <r>
    <n v="107.74999999999999"/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65979381443296"/>
    <x v="1"/>
    <s v="spaces"/>
    <x v="3006"/>
    <d v="2014-12-14T10:09:51"/>
  </r>
  <r>
    <n v="180"/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x v="1"/>
    <s v="spaces"/>
    <x v="3007"/>
    <d v="2015-04-24T21:11:23"/>
  </r>
  <r>
    <n v="101.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076923076923"/>
    <x v="1"/>
    <s v="spaces"/>
    <x v="3008"/>
    <d v="2016-01-20T21:05:19"/>
  </r>
  <r>
    <n v="119.756"/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8984375"/>
    <x v="1"/>
    <s v="spaces"/>
    <x v="3009"/>
    <d v="2014-11-26T06:40:40"/>
  </r>
  <r>
    <n v="1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1:58:39"/>
  </r>
  <r>
    <n v="123.66666666666666"/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x v="1"/>
    <s v="spaces"/>
    <x v="3011"/>
    <d v="2015-12-23T14:59:00"/>
  </r>
  <r>
    <n v="117.12500000000001"/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1818181818187"/>
    <x v="1"/>
    <s v="spaces"/>
    <x v="3012"/>
    <d v="2015-02-10T08:52:10"/>
  </r>
  <r>
    <n v="156.95999999999998"/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158878504672"/>
    <x v="1"/>
    <s v="spaces"/>
    <x v="3013"/>
    <d v="2015-06-21T12:04:09"/>
  </r>
  <r>
    <n v="113.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4811490125673"/>
    <x v="1"/>
    <s v="spaces"/>
    <x v="3014"/>
    <d v="2014-11-04T21:00:00"/>
  </r>
  <r>
    <n v="103.17647058823529"/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x v="1"/>
    <s v="spaces"/>
    <x v="3015"/>
    <d v="2014-06-10T20:00:00"/>
  </r>
  <r>
    <n v="102.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7777777777777"/>
    <x v="1"/>
    <s v="spaces"/>
    <x v="3016"/>
    <d v="2014-07-18T05:09:12"/>
  </r>
  <r>
    <n v="105.84090909090908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654088050314"/>
    <x v="1"/>
    <s v="spaces"/>
    <x v="3017"/>
    <d v="2014-08-20T12:24:03"/>
  </r>
  <r>
    <n v="100.71428571428571"/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073170731707"/>
    <x v="1"/>
    <s v="spaces"/>
    <x v="3018"/>
    <d v="2015-07-20T14:00:00"/>
  </r>
  <r>
    <n v="121.23333333333332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64601769911511"/>
    <x v="1"/>
    <s v="spaces"/>
    <x v="3019"/>
    <d v="2014-05-26T19:00:00"/>
  </r>
  <r>
    <n v="100.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6666666666666"/>
    <x v="1"/>
    <s v="spaces"/>
    <x v="3020"/>
    <d v="2015-08-14T12:18:53"/>
  </r>
  <r>
    <n v="116.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89320388349515"/>
    <x v="1"/>
    <s v="spaces"/>
    <x v="3021"/>
    <d v="2016-11-21T21:59:00"/>
  </r>
  <r>
    <n v="100.88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0967741935485"/>
    <x v="1"/>
    <s v="spaces"/>
    <x v="3022"/>
    <d v="2016-08-27T14:53:29"/>
  </r>
  <r>
    <n v="103"/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6666666666667"/>
    <x v="1"/>
    <s v="spaces"/>
    <x v="3023"/>
    <d v="2015-06-11T08:13:06"/>
  </r>
  <r>
    <n v="246.42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697802197802204"/>
    <x v="1"/>
    <s v="spaces"/>
    <x v="3024"/>
    <d v="2012-10-06T15:51:15"/>
  </r>
  <r>
    <n v="302.2"/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03448275862071"/>
    <x v="1"/>
    <s v="spaces"/>
    <x v="3025"/>
    <d v="2014-05-30T08:00:00"/>
  </r>
  <r>
    <n v="143.33333333333334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x v="1"/>
    <s v="spaces"/>
    <x v="3026"/>
    <d v="2017-03-03T03:01:32"/>
  </r>
  <r>
    <n v="131.44"/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x v="1"/>
    <s v="spaces"/>
    <x v="3027"/>
    <d v="2015-03-20T07:54:11"/>
  </r>
  <r>
    <n v="168.02"/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58585858585855"/>
    <x v="1"/>
    <s v="spaces"/>
    <x v="3028"/>
    <d v="2016-08-14T22:20:25"/>
  </r>
  <r>
    <n v="109.67666666666666"/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48850574712645"/>
    <x v="1"/>
    <s v="spaces"/>
    <x v="3029"/>
    <d v="2014-11-17T20:35:00"/>
  </r>
  <r>
    <n v="106.6857142857143"/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36585365853661"/>
    <x v="1"/>
    <s v="spaces"/>
    <x v="3030"/>
    <d v="2015-09-16T09:56:11"/>
  </r>
  <r>
    <n v="100"/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4137931034484"/>
    <x v="1"/>
    <s v="spaces"/>
    <x v="3031"/>
    <d v="2016-10-14T13:10:47"/>
  </r>
  <r>
    <n v="127.2"/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x v="1"/>
    <s v="spaces"/>
    <x v="3032"/>
    <d v="2015-09-10T17:04:19"/>
  </r>
  <r>
    <n v="146.53333333333333"/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043478260869"/>
    <x v="1"/>
    <s v="spaces"/>
    <x v="3033"/>
    <d v="2016-08-17T18:38:45"/>
  </r>
  <r>
    <n v="112.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4285714285717"/>
    <x v="1"/>
    <s v="spaces"/>
    <x v="3034"/>
    <d v="2016-10-31T19:59:00"/>
  </r>
  <r>
    <n v="108.78684000000001"/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88631921824103"/>
    <x v="1"/>
    <s v="spaces"/>
    <x v="3035"/>
    <d v="2013-05-04T05:26:49"/>
  </r>
  <r>
    <n v="126.732"/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00911854103347"/>
    <x v="1"/>
    <s v="spaces"/>
    <x v="3036"/>
    <d v="2013-08-16T03:59:00"/>
  </r>
  <r>
    <n v="213.19999999999996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25"/>
    <x v="1"/>
    <s v="spaces"/>
    <x v="3037"/>
    <d v="2010-10-01T20:59:00"/>
  </r>
  <r>
    <n v="100.49999999999999"/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2222222222221"/>
    <x v="1"/>
    <s v="spaces"/>
    <x v="3038"/>
    <d v="2016-03-03T22:03:17"/>
  </r>
  <r>
    <n v="108.71389999999998"/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0423728813554"/>
    <x v="1"/>
    <s v="spaces"/>
    <x v="3039"/>
    <d v="2013-12-28T23:59:00"/>
  </r>
  <r>
    <n v="107.5"/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85714285714292"/>
    <x v="1"/>
    <s v="spaces"/>
    <x v="3040"/>
    <d v="2015-06-26T15:00:00"/>
  </r>
  <r>
    <n v="110.48192771084338"/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26315789473685"/>
    <x v="1"/>
    <s v="spaces"/>
    <x v="3041"/>
    <d v="2016-01-20T12:50:48"/>
  </r>
  <r>
    <n v="128"/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1891891891895"/>
    <x v="1"/>
    <s v="spaces"/>
    <x v="3042"/>
    <d v="2015-10-06T08:30:47"/>
  </r>
  <r>
    <n v="110.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40625"/>
    <x v="1"/>
    <s v="spaces"/>
    <x v="3043"/>
    <d v="2015-04-15T18:50:00"/>
  </r>
  <r>
    <n v="109.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08974358974365"/>
    <x v="1"/>
    <s v="spaces"/>
    <x v="3044"/>
    <d v="2016-02-02T09:26:38"/>
  </r>
  <r>
    <n v="132.70650000000001"/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1562500000003"/>
    <x v="1"/>
    <s v="spaces"/>
    <x v="3045"/>
    <d v="2014-08-21T19:44:15"/>
  </r>
  <r>
    <n v="190.84810126582278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4827586206895"/>
    <x v="1"/>
    <s v="spaces"/>
    <x v="3046"/>
    <d v="2014-09-09T20:52:00"/>
  </r>
  <r>
    <n v="149"/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x v="1"/>
    <s v="spaces"/>
    <x v="3047"/>
    <d v="2016-04-27T05:16:00"/>
  </r>
  <r>
    <n v="166.4"/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127659574469"/>
    <x v="1"/>
    <s v="spaces"/>
    <x v="3048"/>
    <d v="2014-12-31T13:22:00"/>
  </r>
  <r>
    <n v="106.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74074074074076"/>
    <x v="1"/>
    <s v="spaces"/>
    <x v="3049"/>
    <d v="2015-06-13T16:20:55"/>
  </r>
  <r>
    <n v="106"/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66666666666671"/>
    <x v="1"/>
    <s v="spaces"/>
    <x v="3050"/>
    <d v="2016-05-04T20:02:40"/>
  </r>
  <r>
    <n v="23.628571428571433"/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1"/>
    <s v="spaces"/>
    <x v="3051"/>
    <d v="2017-02-08T01:59:05"/>
  </r>
  <r>
    <n v="0.14999999999999458"/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x v="1"/>
    <s v="spaces"/>
    <x v="3052"/>
    <d v="2015-05-28T07:59:00"/>
  </r>
  <r>
    <n v="0.40000000000000036"/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3333333333334"/>
    <x v="1"/>
    <s v="spaces"/>
    <x v="3053"/>
    <d v="2014-10-01T19:59:00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x v="1"/>
    <s v="spaces"/>
    <x v="3054"/>
    <d v="2015-03-01T17:04:00"/>
  </r>
  <r>
    <n v="4.9999999999994493E-3"/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x v="1"/>
    <s v="spaces"/>
    <x v="3055"/>
    <d v="2015-01-09T14:59:50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x v="1"/>
    <s v="spaces"/>
    <x v="3056"/>
    <d v="2014-09-29T07:16:24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x v="1"/>
    <s v="spaces"/>
    <x v="3057"/>
    <d v="2016-04-03T06:36:51"/>
  </r>
  <r>
    <n v="1.6666666666664831E-2"/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x v="1"/>
    <s v="spaces"/>
    <x v="3058"/>
    <d v="2016-05-20T00:59:00"/>
  </r>
  <r>
    <n v="3.0066666666666686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x v="1"/>
    <s v="spaces"/>
    <x v="3059"/>
    <d v="2014-08-08T14:27:26"/>
  </r>
  <r>
    <n v="0.15227272727272867"/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3333333333336"/>
    <x v="1"/>
    <s v="spaces"/>
    <x v="3060"/>
    <d v="2015-09-27T22:35:34"/>
  </r>
  <r>
    <n v="0"/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x v="1"/>
    <s v="spaces"/>
    <x v="3061"/>
    <d v="2014-08-13T10:49:08"/>
  </r>
  <r>
    <n v="66.84"/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1194029850742"/>
    <x v="1"/>
    <s v="spaces"/>
    <x v="3062"/>
    <d v="2015-09-30T10:00:00"/>
  </r>
  <r>
    <n v="19.566666666666666"/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1739130434781"/>
    <x v="1"/>
    <s v="spaces"/>
    <x v="3063"/>
    <d v="2016-10-22T14:08:58"/>
  </r>
  <r>
    <n v="11.294666666666664"/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277777777777"/>
    <x v="1"/>
    <s v="spaces"/>
    <x v="3064"/>
    <d v="2015-11-21T22:59:00"/>
  </r>
  <r>
    <n v="3.9999999999995595E-2"/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x v="1"/>
    <s v="spaces"/>
    <x v="3065"/>
    <d v="2014-07-29T17:19:32"/>
  </r>
  <r>
    <n v="11.985714285714288"/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666666666665"/>
    <x v="1"/>
    <s v="spaces"/>
    <x v="3066"/>
    <d v="2016-07-09T21:28:57"/>
  </r>
  <r>
    <n v="2.500000000000002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x v="1"/>
    <s v="spaces"/>
    <x v="3067"/>
    <d v="2015-09-09T14:31:19"/>
  </r>
  <r>
    <n v="7.0000000000003393E-2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x v="1"/>
    <s v="spaces"/>
    <x v="3068"/>
    <d v="2015-10-16T08:35:52"/>
  </r>
  <r>
    <n v="14.100000000000001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2857142857142"/>
    <x v="1"/>
    <s v="spaces"/>
    <x v="3069"/>
    <d v="2014-12-14T12:00:34"/>
  </r>
  <r>
    <n v="3.3399999999999985"/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75"/>
    <x v="1"/>
    <s v="spaces"/>
    <x v="3070"/>
    <d v="2016-12-07T09:36:09"/>
  </r>
  <r>
    <n v="59.774999999999999"/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07692307692307"/>
    <x v="1"/>
    <s v="spaces"/>
    <x v="3071"/>
    <d v="2015-04-20T21:59:00"/>
  </r>
  <r>
    <n v="1.6666666666664831E-2"/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x v="1"/>
    <s v="spaces"/>
    <x v="3072"/>
    <d v="2016-10-29T17:46:00"/>
  </r>
  <r>
    <n v="2.3035714285712938E-2"/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2857142857139"/>
    <x v="1"/>
    <s v="spaces"/>
    <x v="3073"/>
    <d v="2015-06-14T11:19:00"/>
  </r>
  <r>
    <n v="8.799999999999919E-2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3333333333333"/>
    <x v="1"/>
    <s v="spaces"/>
    <x v="3074"/>
    <d v="2016-03-10T05:42:39"/>
  </r>
  <r>
    <n v="8.6400000000000041"/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x v="1"/>
    <s v="spaces"/>
    <x v="3075"/>
    <d v="2016-08-18T18:27:20"/>
  </r>
  <r>
    <n v="15.059999999999995"/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x v="1"/>
    <s v="spaces"/>
    <x v="3076"/>
    <d v="2015-10-09T07:38:43"/>
  </r>
  <r>
    <n v="0.47727272727272618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x v="1"/>
    <s v="spaces"/>
    <x v="3077"/>
    <d v="2017-03-02T14:57:58"/>
  </r>
  <r>
    <n v="0.1183333333333314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66666666666668"/>
    <x v="1"/>
    <s v="spaces"/>
    <x v="3078"/>
    <d v="2015-02-25T19:19:55"/>
  </r>
  <r>
    <n v="0.84173998587352417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7777777777777"/>
    <x v="1"/>
    <s v="spaces"/>
    <x v="3079"/>
    <d v="2015-03-22T08:07:15"/>
  </r>
  <r>
    <n v="1.8799999999996597E-2"/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4285714285715"/>
    <x v="1"/>
    <s v="spaces"/>
    <x v="3080"/>
    <d v="2014-12-26T17:40:44"/>
  </r>
  <r>
    <n v="0.2102999999999966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x v="1"/>
    <s v="spaces"/>
    <x v="3081"/>
    <d v="2015-09-19T20:21:31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x v="1"/>
    <s v="spaces"/>
    <x v="3082"/>
    <d v="2015-11-15T15:09:06"/>
  </r>
  <r>
    <n v="0.28000000000000247"/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66666666666668"/>
    <x v="1"/>
    <s v="spaces"/>
    <x v="3083"/>
    <d v="2014-08-31T21:00:00"/>
  </r>
  <r>
    <n v="11.579206701157919"/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3333333333329"/>
    <x v="1"/>
    <s v="spaces"/>
    <x v="3084"/>
    <d v="2015-05-05T10:48:00"/>
  </r>
  <r>
    <n v="2.4399999999999977"/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77777777777771"/>
    <x v="1"/>
    <s v="spaces"/>
    <x v="3085"/>
    <d v="2015-09-29T13:12:39"/>
  </r>
  <r>
    <n v="0.24999999999999467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66666666666668"/>
    <x v="1"/>
    <s v="spaces"/>
    <x v="3086"/>
    <d v="2015-08-17T08:05:59"/>
  </r>
  <r>
    <n v="0.62499999999999778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x v="1"/>
    <s v="spaces"/>
    <x v="3087"/>
    <d v="2016-12-20T20:36:30"/>
  </r>
  <r>
    <n v="0.19384615384615556"/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x v="1"/>
    <s v="spaces"/>
    <x v="3088"/>
    <d v="2015-01-08T05:41:00"/>
  </r>
  <r>
    <n v="23.416000000000004"/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888888888889"/>
    <x v="1"/>
    <s v="spaces"/>
    <x v="3089"/>
    <d v="2016-07-08T17:59:00"/>
  </r>
  <r>
    <n v="5.0808888888888903"/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22222222222"/>
    <x v="1"/>
    <s v="spaces"/>
    <x v="3090"/>
    <d v="2015-05-01T10:39:05"/>
  </r>
  <r>
    <n v="15.920000000000002"/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4444444444443"/>
    <x v="1"/>
    <s v="spaces"/>
    <x v="3091"/>
    <d v="2016-08-14T14:45:43"/>
  </r>
  <r>
    <n v="1.1831900000000006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2380952380957"/>
    <x v="1"/>
    <s v="spaces"/>
    <x v="3092"/>
    <d v="2015-10-15T14:00:00"/>
  </r>
  <r>
    <n v="22.750000000000004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29411764705884"/>
    <x v="1"/>
    <s v="spaces"/>
    <x v="3093"/>
    <d v="2014-05-31T19:59:00"/>
  </r>
  <r>
    <n v="2.4999999999997247E-2"/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x v="1"/>
    <s v="spaces"/>
    <x v="3094"/>
    <d v="2015-09-20T11:05:56"/>
  </r>
  <r>
    <n v="0.33512064343163006"/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x v="1"/>
    <s v="spaces"/>
    <x v="3095"/>
    <d v="2016-07-31T16:36:20"/>
  </r>
  <r>
    <n v="3.9749999999999952"/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85714285714285"/>
    <x v="1"/>
    <s v="spaces"/>
    <x v="3096"/>
    <d v="2015-05-20T11:48:46"/>
  </r>
  <r>
    <n v="17.149999999999999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3333333333336"/>
    <x v="1"/>
    <s v="spaces"/>
    <x v="3097"/>
    <d v="2016-10-07T06:00:00"/>
  </r>
  <r>
    <n v="3.6080041046690603"/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1111111111114"/>
    <x v="1"/>
    <s v="spaces"/>
    <x v="3098"/>
    <d v="2016-02-07T16:17:00"/>
  </r>
  <r>
    <n v="13.900000000000002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x v="1"/>
    <s v="spaces"/>
    <x v="3099"/>
    <d v="2016-02-11T20:33:11"/>
  </r>
  <r>
    <n v="15.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3846153846155"/>
    <x v="1"/>
    <s v="spaces"/>
    <x v="3100"/>
    <d v="2014-10-20T06:56:15"/>
  </r>
  <r>
    <n v="12"/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x v="1"/>
    <s v="spaces"/>
    <x v="3101"/>
    <d v="2015-07-15T23:56:00"/>
  </r>
  <r>
    <n v="39.112499999999997"/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3333333333331"/>
    <x v="1"/>
    <s v="spaces"/>
    <x v="3102"/>
    <d v="2016-08-23T00:10:18"/>
  </r>
  <r>
    <n v="0.26829268292682951"/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x v="1"/>
    <s v="spaces"/>
    <x v="3103"/>
    <d v="2015-06-11T19:45:06"/>
  </r>
  <r>
    <n v="29.625"/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x v="1"/>
    <s v="spaces"/>
    <x v="3104"/>
    <d v="2015-02-02T18:00:00"/>
  </r>
  <r>
    <n v="42.360992301112063"/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0967741935488"/>
    <x v="1"/>
    <s v="spaces"/>
    <x v="3105"/>
    <d v="2014-10-18T21:00:00"/>
  </r>
  <r>
    <n v="4.1000000000000032"/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x v="1"/>
    <s v="spaces"/>
    <x v="3106"/>
    <d v="2015-09-16T14:00:00"/>
  </r>
  <r>
    <n v="19.762500000000006"/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620689655174"/>
    <x v="1"/>
    <s v="spaces"/>
    <x v="3107"/>
    <d v="2015-05-11T11:32:31"/>
  </r>
  <r>
    <n v="5.1999999999996493E-2"/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x v="1"/>
    <s v="spaces"/>
    <x v="3108"/>
    <d v="2015-04-28T07:19:54"/>
  </r>
  <r>
    <n v="25.030188679245281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4210526315788"/>
    <x v="1"/>
    <s v="spaces"/>
    <x v="3109"/>
    <d v="2014-08-27T19:00:10"/>
  </r>
  <r>
    <n v="3.9999999999995595E-2"/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x v="1"/>
    <s v="spaces"/>
    <x v="3110"/>
    <d v="2017-02-18T16:45:19"/>
  </r>
  <r>
    <n v="26.639999999999997"/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0526315789474"/>
    <x v="1"/>
    <s v="spaces"/>
    <x v="3111"/>
    <d v="2014-10-04T06:17:00"/>
  </r>
  <r>
    <n v="4.7363636363636381"/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88888888888886"/>
    <x v="1"/>
    <s v="spaces"/>
    <x v="3112"/>
    <d v="2016-10-31T18:55:34"/>
  </r>
  <r>
    <n v="4.2435339894712705"/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027027027027"/>
    <x v="1"/>
    <s v="spaces"/>
    <x v="3113"/>
    <d v="2015-04-17T09:33:02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x v="1"/>
    <s v="spaces"/>
    <x v="3114"/>
    <d v="2014-09-21T07:10:50"/>
  </r>
  <r>
    <n v="3.0000000000000027"/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x v="1"/>
    <s v="spaces"/>
    <x v="3115"/>
    <d v="2016-06-05T02:43:47"/>
  </r>
  <r>
    <n v="57.333333333333329"/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x v="1"/>
    <s v="spaces"/>
    <x v="3116"/>
    <d v="2015-04-01T04:22:05"/>
  </r>
  <r>
    <n v="0.10000000000000009"/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x v="1"/>
    <s v="spaces"/>
    <x v="3117"/>
    <d v="2016-05-27T05:12:00"/>
  </r>
  <r>
    <n v="0.30999999999999917"/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x v="1"/>
    <s v="spaces"/>
    <x v="3118"/>
    <d v="2016-07-02T07:35:23"/>
  </r>
  <r>
    <n v="4.9999999999994493E-2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x v="1"/>
    <s v="spaces"/>
    <x v="3119"/>
    <d v="2015-03-26T16:05:32"/>
  </r>
  <r>
    <n v="9.8461538461491749E-3"/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x v="1"/>
    <s v="spaces"/>
    <x v="3120"/>
    <d v="2016-05-05T13:36:36"/>
  </r>
  <r>
    <n v="0.66666666666667096"/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x v="1"/>
    <s v="spaces"/>
    <x v="3121"/>
    <d v="2014-09-26T08:18:55"/>
  </r>
  <r>
    <n v="58.29145728643217"/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15:22:12"/>
  </r>
  <r>
    <n v="68.153599999999997"/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0459770114942"/>
    <x v="1"/>
    <s v="spaces"/>
    <x v="3123"/>
    <d v="2016-07-09T15:49:58"/>
  </r>
  <r>
    <n v="3.249999999999087E-3"/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x v="1"/>
    <s v="spaces"/>
    <x v="3124"/>
    <d v="2015-02-02T10:43:21"/>
  </r>
  <r>
    <n v="0"/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x v="1"/>
    <s v="spaces"/>
    <x v="3125"/>
    <d v="2016-01-06T20:57:52"/>
  </r>
  <r>
    <n v="4.1599999999999966"/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76470588235297"/>
    <x v="1"/>
    <s v="spaces"/>
    <x v="3126"/>
    <d v="2016-03-27T15:26:02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x v="1"/>
    <s v="spaces"/>
    <x v="3127"/>
    <d v="2015-03-01T12:33:49"/>
  </r>
  <r>
    <n v="108.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3931623931625"/>
    <x v="1"/>
    <s v="plays"/>
    <x v="3128"/>
    <d v="2017-03-16T10:49:01"/>
  </r>
  <r>
    <n v="0.80000000000000071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x v="1"/>
    <s v="plays"/>
    <x v="3129"/>
    <d v="2017-04-18T11:13:39"/>
  </r>
  <r>
    <n v="3.7499999999999978"/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x v="1"/>
    <s v="plays"/>
    <x v="3130"/>
    <d v="2017-04-13T20:59:00"/>
  </r>
  <r>
    <n v="15.731707317073173"/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x v="1"/>
    <s v="plays"/>
    <x v="3131"/>
    <d v="2017-04-08T04:54:05"/>
  </r>
  <r>
    <n v="3.3333333333329662E-2"/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x v="1"/>
    <s v="plays"/>
    <x v="3132"/>
    <d v="2017-04-20T23:24:20"/>
  </r>
  <r>
    <n v="108"/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x v="1"/>
    <s v="plays"/>
    <x v="3133"/>
    <d v="2017-03-24T04:33:54"/>
  </r>
  <r>
    <n v="22.499999999999996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x v="1"/>
    <s v="plays"/>
    <x v="3134"/>
    <d v="2017-03-27T08:16:59"/>
  </r>
  <r>
    <n v="20.849420849420852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2857142857142"/>
    <x v="1"/>
    <s v="plays"/>
    <x v="3135"/>
    <d v="2017-04-03T19:38:41"/>
  </r>
  <r>
    <n v="127.8"/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45454545454547"/>
    <x v="1"/>
    <s v="plays"/>
    <x v="3136"/>
    <d v="2017-03-31T14:59:00"/>
  </r>
  <r>
    <n v="3.3333333333333326"/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x v="1"/>
    <s v="plays"/>
    <x v="3137"/>
    <d v="2017-05-03T11:12:00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x v="1"/>
    <s v="plays"/>
    <x v="3138"/>
    <d v="2017-04-03T07:30:07"/>
  </r>
  <r>
    <n v="5.4000000000000048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x v="1"/>
    <s v="plays"/>
    <x v="3139"/>
    <d v="2017-03-24T20:33:00"/>
  </r>
  <r>
    <n v="0.96000000000000529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x v="1"/>
    <s v="plays"/>
    <x v="3140"/>
    <d v="2017-04-07T08:15:03"/>
  </r>
  <r>
    <n v="51.6"/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x v="1"/>
    <s v="plays"/>
    <x v="3141"/>
    <d v="2017-04-16T12:00:00"/>
  </r>
  <r>
    <n v="1.6363636363636358"/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x v="1"/>
    <s v="plays"/>
    <x v="3142"/>
    <d v="2017-03-19T03:18:59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x v="1"/>
    <s v="plays"/>
    <x v="3143"/>
    <d v="2017-04-09T00:35:56"/>
  </r>
  <r>
    <n v="75.400000000000006"/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333333333334"/>
    <x v="1"/>
    <s v="plays"/>
    <x v="3144"/>
    <d v="2017-03-18T22:00:00"/>
  </r>
  <r>
    <n v="0"/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x v="1"/>
    <s v="plays"/>
    <x v="3145"/>
    <d v="2017-03-27T15:58:54"/>
  </r>
  <r>
    <n v="10.499999999999998"/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x v="1"/>
    <s v="plays"/>
    <x v="3146"/>
    <d v="2017-04-16T07:22:46"/>
  </r>
  <r>
    <n v="117.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211267605634"/>
    <x v="1"/>
    <s v="plays"/>
    <x v="3147"/>
    <d v="2014-11-06T16:15:55"/>
  </r>
  <r>
    <n v="131.16666666666666"/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1052631578945"/>
    <x v="1"/>
    <s v="plays"/>
    <x v="3148"/>
    <d v="2014-09-30T20:00:00"/>
  </r>
  <r>
    <n v="104"/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x v="1"/>
    <s v="plays"/>
    <x v="3149"/>
    <d v="2012-12-06T18:00:00"/>
  </r>
  <r>
    <n v="1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0384615384613"/>
    <x v="1"/>
    <s v="plays"/>
    <x v="3150"/>
    <d v="2011-01-24T20:00:00"/>
  </r>
  <r>
    <n v="100.4"/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294117647059"/>
    <x v="1"/>
    <s v="plays"/>
    <x v="3151"/>
    <d v="2014-09-10T12:09:34"/>
  </r>
  <r>
    <n v="105.95454545454545"/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1044776119406"/>
    <x v="1"/>
    <s v="plays"/>
    <x v="3152"/>
    <d v="2013-11-02T12:49:27"/>
  </r>
  <r>
    <n v="335.58333333333337"/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3858921161825"/>
    <x v="1"/>
    <s v="plays"/>
    <x v="3153"/>
    <d v="2011-04-30T20:59:00"/>
  </r>
  <r>
    <n v="112.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68292682926827"/>
    <x v="1"/>
    <s v="plays"/>
    <x v="3154"/>
    <d v="2012-04-01T12:00:58"/>
  </r>
  <r>
    <n v="188.50460000000001"/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09370860927152"/>
    <x v="1"/>
    <s v="plays"/>
    <x v="3155"/>
    <d v="2012-12-20T03:58:45"/>
  </r>
  <r>
    <n v="101.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1348314606739"/>
    <x v="1"/>
    <s v="plays"/>
    <x v="3156"/>
    <d v="2012-06-01T14:52:24"/>
  </r>
  <r>
    <n v="101"/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36585365853654"/>
    <x v="1"/>
    <s v="plays"/>
    <x v="3157"/>
    <d v="2014-07-18T21:00:00"/>
  </r>
  <r>
    <n v="114.00000000000001"/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08695652173907"/>
    <x v="1"/>
    <s v="plays"/>
    <x v="3158"/>
    <d v="2013-07-22T12:09:12"/>
  </r>
  <r>
    <n v="133.48133333333334"/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04230769230773"/>
    <x v="1"/>
    <s v="plays"/>
    <x v="3159"/>
    <d v="2012-01-18T15:00:00"/>
  </r>
  <r>
    <n v="101.53333333333335"/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5789473684211"/>
    <x v="1"/>
    <s v="plays"/>
    <x v="3160"/>
    <d v="2014-08-12T20:59:00"/>
  </r>
  <r>
    <n v="105.1"/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05405405405407"/>
    <x v="1"/>
    <s v="plays"/>
    <x v="3161"/>
    <d v="2014-10-15T04:52:02"/>
  </r>
  <r>
    <n v="127.15"/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0158730158735"/>
    <x v="1"/>
    <s v="plays"/>
    <x v="3162"/>
    <d v="2014-07-06T18:00:00"/>
  </r>
  <r>
    <n v="111.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444444444446"/>
    <x v="1"/>
    <s v="plays"/>
    <x v="3163"/>
    <d v="2014-06-15T10:05:25"/>
  </r>
  <r>
    <n v="106.76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1549295774648"/>
    <x v="1"/>
    <s v="plays"/>
    <x v="3164"/>
    <d v="2014-06-09T11:20:15"/>
  </r>
  <r>
    <n v="162.66666666666666"/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095238095238095"/>
    <x v="1"/>
    <s v="plays"/>
    <x v="3165"/>
    <d v="2011-05-02T19:59:00"/>
  </r>
  <r>
    <n v="160.2280857142857"/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00892473118282"/>
    <x v="1"/>
    <s v="plays"/>
    <x v="3166"/>
    <d v="2014-11-25T23:59:00"/>
  </r>
  <r>
    <n v="116.16666666666666"/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3636363636367"/>
    <x v="1"/>
    <s v="plays"/>
    <x v="3167"/>
    <d v="2014-08-01T20:13:01"/>
  </r>
  <r>
    <n v="124.2"/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01639344262293"/>
    <x v="1"/>
    <s v="plays"/>
    <x v="3168"/>
    <d v="2014-06-13T14:00:00"/>
  </r>
  <r>
    <n v="103.01249999999999"/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x v="1"/>
    <s v="plays"/>
    <x v="3169"/>
    <d v="2013-12-12T20:59:00"/>
  </r>
  <r>
    <n v="112.25"/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19718309859156"/>
    <x v="1"/>
    <s v="plays"/>
    <x v="3170"/>
    <d v="2014-07-01T20:00:00"/>
  </r>
  <r>
    <n v="108.8142857142857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102564102564102"/>
    <x v="1"/>
    <s v="plays"/>
    <x v="3171"/>
    <d v="2016-05-06T06:35:58"/>
  </r>
  <r>
    <n v="114.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0344827586206"/>
    <x v="1"/>
    <s v="plays"/>
    <x v="3172"/>
    <d v="2012-02-14T09:31:08"/>
  </r>
  <r>
    <n v="1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8918918918919"/>
    <x v="1"/>
    <s v="plays"/>
    <x v="3173"/>
    <d v="2014-09-26T13:04:52"/>
  </r>
  <r>
    <n v="101.13333333333334"/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304347826087"/>
    <x v="1"/>
    <s v="plays"/>
    <x v="3174"/>
    <d v="2014-08-25T12:45:08"/>
  </r>
  <r>
    <n v="109.55999999999999"/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x v="1"/>
    <s v="plays"/>
    <x v="3175"/>
    <d v="2011-02-17T13:17:07"/>
  </r>
  <r>
    <n v="114.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2727272727272"/>
    <x v="1"/>
    <s v="plays"/>
    <x v="3176"/>
    <d v="2013-08-18T07:00:00"/>
  </r>
  <r>
    <n v="117.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49019607843135"/>
    <x v="1"/>
    <s v="plays"/>
    <x v="3177"/>
    <d v="2014-06-21T08:00:09"/>
  </r>
  <r>
    <n v="171.73333333333335"/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25641025641029"/>
    <x v="1"/>
    <s v="plays"/>
    <x v="3178"/>
    <d v="2014-07-16T06:31:15"/>
  </r>
  <r>
    <n v="114.16238095238094"/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35806451612896"/>
    <x v="1"/>
    <s v="plays"/>
    <x v="3179"/>
    <d v="2013-05-06T08:51:11"/>
  </r>
  <r>
    <n v="119.75"/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3333333333334"/>
    <x v="1"/>
    <s v="plays"/>
    <x v="3180"/>
    <d v="2014-06-20T01:54:09"/>
  </r>
  <r>
    <n v="109.00000000000001"/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3333333333336"/>
    <x v="1"/>
    <s v="plays"/>
    <x v="3181"/>
    <d v="2014-06-15T08:00:00"/>
  </r>
  <r>
    <n v="100.88571428571429"/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68211920529801"/>
    <x v="1"/>
    <s v="plays"/>
    <x v="3182"/>
    <d v="2012-01-31T09:00:00"/>
  </r>
  <r>
    <n v="109.00000000000001"/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3529411764703"/>
    <x v="1"/>
    <s v="plays"/>
    <x v="3183"/>
    <d v="2013-08-23T11:04:29"/>
  </r>
  <r>
    <n v="107.20930232558139"/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1739130434783"/>
    <x v="1"/>
    <s v="plays"/>
    <x v="3184"/>
    <d v="2014-07-01T15:50:31"/>
  </r>
  <r>
    <n v="100"/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66666666666664"/>
    <x v="1"/>
    <s v="plays"/>
    <x v="3185"/>
    <d v="2014-07-16T15:27:21"/>
  </r>
  <r>
    <n v="102.18750000000001"/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4285714285715"/>
    <x v="1"/>
    <s v="plays"/>
    <x v="3186"/>
    <d v="2014-09-16T13:00:00"/>
  </r>
  <r>
    <n v="116.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91803278688522"/>
    <x v="1"/>
    <s v="plays"/>
    <x v="3187"/>
    <d v="2014-08-04T07:59:33"/>
  </r>
  <r>
    <n v="65"/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4444444444445"/>
    <x v="1"/>
    <s v="musical"/>
    <x v="3188"/>
    <d v="2015-06-10T01:58:22"/>
  </r>
  <r>
    <n v="12.327272727272732"/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210526315792"/>
    <x v="1"/>
    <s v="musical"/>
    <x v="3189"/>
    <d v="2015-05-24T00:18:52"/>
  </r>
  <r>
    <n v="0"/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x v="1"/>
    <s v="musical"/>
    <x v="3190"/>
    <d v="2016-12-08T20:37:55"/>
  </r>
  <r>
    <n v="4.0266666666666673"/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x v="1"/>
    <s v="musical"/>
    <x v="3191"/>
    <d v="2016-08-16T10:07:49"/>
  </r>
  <r>
    <n v="1.0199999999999987"/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x v="1"/>
    <s v="musical"/>
    <x v="3192"/>
    <d v="2015-02-28T14:00:00"/>
  </r>
  <r>
    <n v="11.739999999999995"/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58333333333332"/>
    <x v="1"/>
    <s v="musical"/>
    <x v="3193"/>
    <d v="2015-02-20T15:14:16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x v="1"/>
    <s v="musical"/>
    <x v="3194"/>
    <d v="2015-07-26T17:29:58"/>
  </r>
  <r>
    <n v="59.142857142857139"/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7692307692308"/>
    <x v="1"/>
    <s v="musical"/>
    <x v="3195"/>
    <d v="2015-02-12T06:15:42"/>
  </r>
  <r>
    <n v="6.0000000000004494E-2"/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x v="1"/>
    <s v="musical"/>
    <x v="3196"/>
    <d v="2015-08-01T06:00:00"/>
  </r>
  <r>
    <n v="11.450000000000005"/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x v="1"/>
    <s v="musical"/>
    <x v="3197"/>
    <d v="2015-02-04T03:50:18"/>
  </r>
  <r>
    <n v="0.36666666666667069"/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66666666666664"/>
    <x v="1"/>
    <s v="musical"/>
    <x v="3198"/>
    <d v="2015-02-16T02:11:17"/>
  </r>
  <r>
    <n v="52.160000000000004"/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0754716981132"/>
    <x v="1"/>
    <s v="musical"/>
    <x v="3199"/>
    <d v="2014-09-06T13:00:00"/>
  </r>
  <r>
    <n v="2.0000000000020002E-3"/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x v="1"/>
    <s v="musical"/>
    <x v="3200"/>
    <d v="2016-04-29T21:34:00"/>
  </r>
  <r>
    <n v="1.2499999999999956"/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x v="1"/>
    <s v="musical"/>
    <x v="3201"/>
    <d v="2014-08-31T10:24:37"/>
  </r>
  <r>
    <n v="54.52"/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x v="1"/>
    <s v="musical"/>
    <x v="3202"/>
    <d v="2015-12-13T21:59:00"/>
  </r>
  <r>
    <n v="25"/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66666666666664"/>
    <x v="1"/>
    <s v="musical"/>
    <x v="3203"/>
    <d v="2015-09-25T15:43:42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x v="1"/>
    <s v="musical"/>
    <x v="3204"/>
    <d v="2015-07-17T08:14:00"/>
  </r>
  <r>
    <n v="3.4124999999999961"/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x v="1"/>
    <s v="musical"/>
    <x v="3205"/>
    <d v="2015-05-01T00:59:32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x v="1"/>
    <s v="musical"/>
    <x v="3206"/>
    <d v="2015-09-18T22:37:31"/>
  </r>
  <r>
    <n v="46.36363636363636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3333333333329"/>
    <x v="1"/>
    <s v="musical"/>
    <x v="3207"/>
    <d v="2015-04-22T21:40:07"/>
  </r>
  <r>
    <n v="103.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09756097560975"/>
    <x v="1"/>
    <s v="plays"/>
    <x v="3208"/>
    <d v="2014-07-28T06:31:17"/>
  </r>
  <r>
    <n v="119.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57964601769912"/>
    <x v="1"/>
    <s v="plays"/>
    <x v="3209"/>
    <d v="2014-06-20T15:00:00"/>
  </r>
  <r>
    <n v="125.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3333333333333"/>
    <x v="1"/>
    <s v="plays"/>
    <x v="3210"/>
    <d v="2012-05-31T19:59:00"/>
  </r>
  <r>
    <n v="119.74347826086958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1055900621112"/>
    <x v="1"/>
    <s v="plays"/>
    <x v="3211"/>
    <d v="2014-08-14T18:00:00"/>
  </r>
  <r>
    <n v="126.25"/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3404255319146"/>
    <x v="1"/>
    <s v="plays"/>
    <x v="3212"/>
    <d v="2014-08-08T11:05:51"/>
  </r>
  <r>
    <n v="100.11666666666667"/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0851063829788"/>
    <x v="1"/>
    <s v="plays"/>
    <x v="3213"/>
    <d v="2015-07-26T10:19:19"/>
  </r>
  <r>
    <n v="102.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391304347826"/>
    <x v="1"/>
    <s v="plays"/>
    <x v="3214"/>
    <d v="2016-01-05T15:55:00"/>
  </r>
  <r>
    <n v="100.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194029850748"/>
    <x v="1"/>
    <s v="plays"/>
    <x v="3215"/>
    <d v="2015-09-09T19:59:00"/>
  </r>
  <r>
    <n v="100.05"/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1428571428571"/>
    <x v="1"/>
    <s v="plays"/>
    <x v="3216"/>
    <d v="2015-07-11T06:30:00"/>
  </r>
  <r>
    <n v="116.02222222222223"/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0192307692308"/>
    <x v="1"/>
    <s v="plays"/>
    <x v="3217"/>
    <d v="2016-11-04T05:06:24"/>
  </r>
  <r>
    <n v="102.1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86956521739125"/>
    <x v="1"/>
    <s v="plays"/>
    <x v="3218"/>
    <d v="2014-12-30T16:00:00"/>
  </r>
  <r>
    <n v="100.11000000000001"/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210084033614"/>
    <x v="1"/>
    <s v="plays"/>
    <x v="3219"/>
    <d v="2015-03-22T14:35:47"/>
  </r>
  <r>
    <n v="100.84"/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288135593218"/>
    <x v="1"/>
    <s v="plays"/>
    <x v="3220"/>
    <d v="2017-03-12T13:00:00"/>
  </r>
  <r>
    <n v="103.42500000000001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0619469026545"/>
    <x v="1"/>
    <s v="plays"/>
    <x v="3221"/>
    <d v="2015-07-05T08:43:23"/>
  </r>
  <r>
    <n v="124.8"/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2857142857146"/>
    <x v="1"/>
    <s v="plays"/>
    <x v="3222"/>
    <d v="2015-10-24T13:29:00"/>
  </r>
  <r>
    <n v="109.51612903225806"/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78378378378379"/>
    <x v="1"/>
    <s v="plays"/>
    <x v="3223"/>
    <d v="2015-08-20T12:02:56"/>
  </r>
  <r>
    <n v="102.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296296296296"/>
    <x v="1"/>
    <s v="plays"/>
    <x v="3224"/>
    <d v="2017-01-09T21:00:00"/>
  </r>
  <r>
    <n v="102.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87179487179489"/>
    <x v="1"/>
    <s v="plays"/>
    <x v="3225"/>
    <d v="2016-06-03T13:00:00"/>
  </r>
  <r>
    <n v="104.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3809523809526"/>
    <x v="1"/>
    <s v="plays"/>
    <x v="3226"/>
    <d v="2015-10-30T06:00:12"/>
  </r>
  <r>
    <n v="125"/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x v="1"/>
    <s v="plays"/>
    <x v="3227"/>
    <d v="2017-01-17T13:10:36"/>
  </r>
  <r>
    <n v="102.34285714285714"/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162162162161"/>
    <x v="1"/>
    <s v="plays"/>
    <x v="3228"/>
    <d v="2015-12-16T20:59:00"/>
  </r>
  <r>
    <n v="107.86500000000001"/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79702970297029"/>
    <x v="1"/>
    <s v="plays"/>
    <x v="3229"/>
    <d v="2014-11-19T23:59:58"/>
  </r>
  <r>
    <n v="109.88461538461539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1621621621621"/>
    <x v="1"/>
    <s v="plays"/>
    <x v="3230"/>
    <d v="2014-09-30T19:59:00"/>
  </r>
  <r>
    <n v="1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x v="1"/>
    <s v="plays"/>
    <x v="3231"/>
    <d v="2016-04-16T14:39:07"/>
  </r>
  <r>
    <n v="131.20000000000002"/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153846153846"/>
    <x v="1"/>
    <s v="plays"/>
    <x v="3232"/>
    <d v="2016-05-03T19:59:00"/>
  </r>
  <r>
    <n v="118.8"/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77049180327873"/>
    <x v="1"/>
    <s v="plays"/>
    <x v="3233"/>
    <d v="2017-03-02T11:19:15"/>
  </r>
  <r>
    <n v="100.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1921739130435"/>
    <x v="1"/>
    <s v="plays"/>
    <x v="3234"/>
    <d v="2017-02-01T15:31:00"/>
  </r>
  <r>
    <n v="103.20666666666666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0386740331494"/>
    <x v="1"/>
    <s v="plays"/>
    <x v="3235"/>
    <d v="2016-07-01T00:20:51"/>
  </r>
  <r>
    <n v="100.6"/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0909090909091"/>
    <x v="1"/>
    <s v="plays"/>
    <x v="3236"/>
    <d v="2016-12-28T14:00:33"/>
  </r>
  <r>
    <n v="100.78754285714287"/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620817843866"/>
    <x v="1"/>
    <s v="plays"/>
    <x v="3237"/>
    <d v="2015-09-28T19:59:00"/>
  </r>
  <r>
    <n v="112.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0126582278478"/>
    <x v="1"/>
    <s v="plays"/>
    <x v="3238"/>
    <d v="2015-07-01T04:14:58"/>
  </r>
  <r>
    <n v="105.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01730769230764"/>
    <x v="1"/>
    <s v="plays"/>
    <x v="3239"/>
    <d v="2015-10-25T15:59:00"/>
  </r>
  <r>
    <n v="100.56666666666668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35294117647058"/>
    <x v="1"/>
    <s v="plays"/>
    <x v="3240"/>
    <d v="2017-02-16T15:00:00"/>
  </r>
  <r>
    <n v="115.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88622754491021"/>
    <x v="1"/>
    <s v="plays"/>
    <x v="3241"/>
    <d v="2014-10-13T22:59:00"/>
  </r>
  <r>
    <n v="127.30419999999999"/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513661202186"/>
    <x v="1"/>
    <s v="plays"/>
    <x v="3242"/>
    <d v="2014-09-19T10:08:12"/>
  </r>
  <r>
    <n v="102.83750000000001"/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323943661971"/>
    <x v="1"/>
    <s v="plays"/>
    <x v="3243"/>
    <d v="2015-10-08T16:00:00"/>
  </r>
  <r>
    <n v="102.9375"/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69565217391305"/>
    <x v="1"/>
    <s v="plays"/>
    <x v="3244"/>
    <d v="2016-12-01T09:39:42"/>
  </r>
  <r>
    <n v="104.3047619047619"/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25925925925927"/>
    <x v="1"/>
    <s v="plays"/>
    <x v="3245"/>
    <d v="2015-06-11T18:00:00"/>
  </r>
  <r>
    <n v="111.22000000000001"/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26943005181346"/>
    <x v="1"/>
    <s v="plays"/>
    <x v="3246"/>
    <d v="2015-09-11T19:59:00"/>
  </r>
  <r>
    <n v="105.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29824561403507"/>
    <x v="1"/>
    <s v="plays"/>
    <x v="3247"/>
    <d v="2015-07-12T02:25:12"/>
  </r>
  <r>
    <n v="100.79166666666666"/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75000000000001"/>
    <x v="1"/>
    <s v="plays"/>
    <x v="3248"/>
    <d v="2015-04-04T12:19:17"/>
  </r>
  <r>
    <n v="104.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79545454545453"/>
    <x v="1"/>
    <s v="plays"/>
    <x v="3249"/>
    <d v="2015-06-20T09:55:14"/>
  </r>
  <r>
    <n v="101.55199999999999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24882629108"/>
    <x v="1"/>
    <s v="plays"/>
    <x v="3250"/>
    <d v="2014-11-05T10:48:44"/>
  </r>
  <r>
    <n v="110.73333333333333"/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x v="1"/>
    <s v="plays"/>
    <x v="3251"/>
    <d v="2015-06-21T09:32:46"/>
  </r>
  <r>
    <n v="127.82222222222221"/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x v="1"/>
    <s v="plays"/>
    <x v="3252"/>
    <d v="2016-09-07T03:20:40"/>
  </r>
  <r>
    <n v="101.82500000000002"/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8695652173913"/>
    <x v="1"/>
    <s v="plays"/>
    <x v="3253"/>
    <d v="2016-09-07T19:45:00"/>
  </r>
  <r>
    <n v="101.25769230769231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1505376344081"/>
    <x v="1"/>
    <s v="plays"/>
    <x v="3254"/>
    <d v="2015-03-25T17:03:29"/>
  </r>
  <r>
    <n v="175"/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66666666666668"/>
    <x v="1"/>
    <s v="plays"/>
    <x v="3255"/>
    <d v="2014-10-07T10:26:15"/>
  </r>
  <r>
    <n v="128.06"/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136363636364"/>
    <x v="1"/>
    <s v="plays"/>
    <x v="3256"/>
    <d v="2015-06-10T19:59:00"/>
  </r>
  <r>
    <n v="106.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3414634146333"/>
    <x v="1"/>
    <s v="plays"/>
    <x v="3257"/>
    <d v="2017-02-22T05:25:52"/>
  </r>
  <r>
    <n v="105.21428571428571"/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x v="1"/>
    <s v="plays"/>
    <x v="3258"/>
    <d v="2015-01-08T13:17:41"/>
  </r>
  <r>
    <n v="106.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381443298969"/>
    <x v="1"/>
    <s v="plays"/>
    <x v="3259"/>
    <d v="2016-09-30T19:59:00"/>
  </r>
  <r>
    <n v="109.24000000000001"/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21917808219183"/>
    <x v="1"/>
    <s v="plays"/>
    <x v="3260"/>
    <d v="2015-11-30T09:08:38"/>
  </r>
  <r>
    <n v="100.45454545454547"/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306122448979"/>
    <x v="1"/>
    <s v="plays"/>
    <x v="3261"/>
    <d v="2015-07-16T09:24:36"/>
  </r>
  <r>
    <n v="103.04098360655738"/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343283582089"/>
    <x v="1"/>
    <s v="plays"/>
    <x v="3262"/>
    <d v="2014-12-21T20:00:00"/>
  </r>
  <r>
    <n v="112.1664"/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37647058823526"/>
    <x v="1"/>
    <s v="plays"/>
    <x v="3263"/>
    <d v="2015-10-30T13:00:00"/>
  </r>
  <r>
    <n v="103"/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1020408163268"/>
    <x v="1"/>
    <s v="plays"/>
    <x v="3264"/>
    <d v="2015-01-28T14:00:00"/>
  </r>
  <r>
    <n v="164"/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85714285714292"/>
    <x v="1"/>
    <s v="plays"/>
    <x v="3265"/>
    <d v="2015-12-03T09:00:00"/>
  </r>
  <r>
    <n v="131.28333333333333"/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25153374233132"/>
    <x v="1"/>
    <s v="plays"/>
    <x v="3266"/>
    <d v="2015-06-12T13:00:00"/>
  </r>
  <r>
    <n v="102.1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77083333333336"/>
    <x v="1"/>
    <s v="plays"/>
    <x v="3267"/>
    <d v="2015-07-17T10:11:00"/>
  </r>
  <r>
    <n v="1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2380952380949"/>
    <x v="1"/>
    <s v="plays"/>
    <x v="3268"/>
    <d v="2016-08-24T13:42:08"/>
  </r>
  <r>
    <n v="101.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x v="1"/>
    <s v="plays"/>
    <x v="3269"/>
    <d v="2015-06-16T03:00:00"/>
  </r>
  <r>
    <n v="101.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x v="1"/>
    <s v="plays"/>
    <x v="3270"/>
    <d v="2015-07-12T04:47:45"/>
  </r>
  <r>
    <n v="130"/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35294117647058"/>
    <x v="1"/>
    <s v="plays"/>
    <x v="3271"/>
    <d v="2014-11-02T03:29:35"/>
  </r>
  <r>
    <n v="154.43"/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0344827586207"/>
    <x v="1"/>
    <s v="plays"/>
    <x v="3272"/>
    <d v="2015-11-06T05:00:09"/>
  </r>
  <r>
    <n v="107.4"/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142857142858"/>
    <x v="1"/>
    <s v="plays"/>
    <x v="3273"/>
    <d v="2016-09-14T11:00:00"/>
  </r>
  <r>
    <n v="101.32258064516128"/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2587412587413"/>
    <x v="1"/>
    <s v="plays"/>
    <x v="3274"/>
    <d v="2016-03-15T13:00:00"/>
  </r>
  <r>
    <n v="100.27777777777777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666666666666"/>
    <x v="1"/>
    <s v="plays"/>
    <x v="3275"/>
    <d v="2015-02-08T20:30:00"/>
  </r>
  <r>
    <n v="116.84444444444443"/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x v="1"/>
    <s v="plays"/>
    <x v="3276"/>
    <d v="2016-03-31T19:59:00"/>
  </r>
  <r>
    <n v="108.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x v="1"/>
    <s v="plays"/>
    <x v="3277"/>
    <d v="2014-11-18T09:23:26"/>
  </r>
  <r>
    <n v="103.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29411764705884"/>
    <x v="1"/>
    <s v="plays"/>
    <x v="3278"/>
    <d v="2015-05-30T12:21:43"/>
  </r>
  <r>
    <n v="114.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063492063492"/>
    <x v="1"/>
    <s v="plays"/>
    <x v="3279"/>
    <d v="2016-03-31T17:27:39"/>
  </r>
  <r>
    <n v="1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66666666666671"/>
    <x v="1"/>
    <s v="plays"/>
    <x v="3280"/>
    <d v="2015-05-31T21:00:00"/>
  </r>
  <r>
    <n v="121.6"/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170212765958"/>
    <x v="1"/>
    <s v="plays"/>
    <x v="3281"/>
    <d v="2015-09-01T16:28:25"/>
  </r>
  <r>
    <n v="102.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371308016877"/>
    <x v="1"/>
    <s v="plays"/>
    <x v="3282"/>
    <d v="2016-04-28T20:39:48"/>
  </r>
  <r>
    <n v="104.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787234042552"/>
    <x v="1"/>
    <s v="plays"/>
    <x v="3283"/>
    <d v="2016-02-10T13:00:00"/>
  </r>
  <r>
    <n v="101.6"/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x v="1"/>
    <s v="plays"/>
    <x v="3284"/>
    <d v="2016-01-28T21:59:00"/>
  </r>
  <r>
    <n v="112.10242048409683"/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8518518518519"/>
    <x v="1"/>
    <s v="plays"/>
    <x v="3285"/>
    <d v="2017-02-27T21:00:00"/>
  </r>
  <r>
    <n v="101.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295081967213"/>
    <x v="1"/>
    <s v="plays"/>
    <x v="3286"/>
    <d v="2016-08-15T12:09:42"/>
  </r>
  <r>
    <n v="100"/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29411764705884"/>
    <x v="1"/>
    <s v="plays"/>
    <x v="3287"/>
    <d v="2015-11-28T10:00:28"/>
  </r>
  <r>
    <n v="100.26489999999998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37149758454105"/>
    <x v="1"/>
    <s v="plays"/>
    <x v="3288"/>
    <d v="2016-06-20T15:00:00"/>
  </r>
  <r>
    <n v="133.04200000000003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08400000000003"/>
    <x v="1"/>
    <s v="plays"/>
    <x v="3289"/>
    <d v="2017-02-20T00:50:02"/>
  </r>
  <r>
    <n v="121.2"/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66666666666664"/>
    <x v="1"/>
    <s v="plays"/>
    <x v="3290"/>
    <d v="2017-03-11T04:21:31"/>
  </r>
  <r>
    <n v="114.00000000000001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4285714285715"/>
    <x v="1"/>
    <s v="plays"/>
    <x v="3291"/>
    <d v="2015-09-16T19:59:00"/>
  </r>
  <r>
    <n v="286.13861386138615"/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66666666666666"/>
    <x v="1"/>
    <s v="plays"/>
    <x v="3292"/>
    <d v="2015-12-04T11:29:08"/>
  </r>
  <r>
    <n v="170.44444444444446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85714285714292"/>
    <x v="1"/>
    <s v="plays"/>
    <x v="3293"/>
    <d v="2017-03-04T02:12:32"/>
  </r>
  <r>
    <n v="118.33333333333333"/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3333333333332"/>
    <x v="1"/>
    <s v="plays"/>
    <x v="3294"/>
    <d v="2015-06-16T04:59:14"/>
  </r>
  <r>
    <n v="102.85857142857142"/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67037037037037"/>
    <x v="1"/>
    <s v="plays"/>
    <x v="3295"/>
    <d v="2016-09-26T02:37:09"/>
  </r>
  <r>
    <n v="144.06666666666666"/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78723404255319"/>
    <x v="1"/>
    <s v="plays"/>
    <x v="3296"/>
    <d v="2015-11-22T14:00:00"/>
  </r>
  <r>
    <n v="100.07272727272726"/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090909090909"/>
    <x v="1"/>
    <s v="plays"/>
    <x v="3297"/>
    <d v="2015-07-27T14:59:00"/>
  </r>
  <r>
    <n v="101.73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166666666666"/>
    <x v="1"/>
    <s v="plays"/>
    <x v="3298"/>
    <d v="2015-09-12T16:00:00"/>
  </r>
  <r>
    <n v="116.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3333333333336"/>
    <x v="1"/>
    <s v="plays"/>
    <x v="3299"/>
    <d v="2015-10-14T14:01:03"/>
  </r>
  <r>
    <n v="136.16666666666669"/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0454545454547"/>
    <x v="1"/>
    <s v="plays"/>
    <x v="3300"/>
    <d v="2015-04-29T09:51:02"/>
  </r>
  <r>
    <n v="133.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x v="1"/>
    <s v="plays"/>
    <x v="3301"/>
    <d v="2016-07-31T22:59:00"/>
  </r>
  <r>
    <n v="103.39285714285715"/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x v="1"/>
    <s v="plays"/>
    <x v="3302"/>
    <d v="2016-12-07T00:26:16"/>
  </r>
  <r>
    <n v="115.88888888888889"/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x v="1"/>
    <s v="plays"/>
    <x v="3303"/>
    <d v="2015-03-28T06:38:04"/>
  </r>
  <r>
    <n v="104.51666666666665"/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85714285714289"/>
    <x v="1"/>
    <s v="plays"/>
    <x v="3304"/>
    <d v="2016-12-22T06:59:12"/>
  </r>
  <r>
    <n v="102.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x v="1"/>
    <s v="plays"/>
    <x v="3305"/>
    <d v="2015-07-31T12:32:28"/>
  </r>
  <r>
    <n v="175.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03703703703702"/>
    <x v="1"/>
    <s v="plays"/>
    <x v="3306"/>
    <d v="2016-06-09T19:00:00"/>
  </r>
  <r>
    <n v="106.67999999999999"/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39999999999996"/>
    <x v="1"/>
    <s v="plays"/>
    <x v="3307"/>
    <d v="2016-05-14T17:22:19"/>
  </r>
  <r>
    <n v="122.28571428571429"/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87719298245617"/>
    <x v="1"/>
    <s v="plays"/>
    <x v="3308"/>
    <d v="2016-04-13T13:02:45"/>
  </r>
  <r>
    <n v="159.42857142857144"/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x v="1"/>
    <s v="plays"/>
    <x v="3309"/>
    <d v="2016-10-16T07:36:18"/>
  </r>
  <r>
    <n v="100.07692307692308"/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3870967741936"/>
    <x v="1"/>
    <s v="plays"/>
    <x v="3310"/>
    <d v="2015-10-06T14:17:05"/>
  </r>
  <r>
    <n v="109.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2222222222226"/>
    <x v="1"/>
    <s v="plays"/>
    <x v="3311"/>
    <d v="2015-10-16T23:00:10"/>
  </r>
  <r>
    <n v="100.03999999999999"/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x v="1"/>
    <s v="plays"/>
    <x v="3312"/>
    <d v="2016-11-11T14:00:00"/>
  </r>
  <r>
    <n v="116.05000000000001"/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4482758620683"/>
    <x v="1"/>
    <s v="plays"/>
    <x v="3313"/>
    <d v="2016-01-26T17:00:00"/>
  </r>
  <r>
    <n v="210.75"/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68965517241381"/>
    <x v="1"/>
    <s v="plays"/>
    <x v="3314"/>
    <d v="2015-05-08T12:05:00"/>
  </r>
  <r>
    <n v="110.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38202247191015"/>
    <x v="1"/>
    <s v="plays"/>
    <x v="3315"/>
    <d v="2016-05-05T23:17:21"/>
  </r>
  <r>
    <n v="100.08673425918037"/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77440000000001"/>
    <x v="1"/>
    <s v="plays"/>
    <x v="3316"/>
    <d v="2014-08-08T05:54:00"/>
  </r>
  <r>
    <n v="106.19047619047619"/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4444444444443"/>
    <x v="1"/>
    <s v="plays"/>
    <x v="3317"/>
    <d v="2016-06-07T16:57:04"/>
  </r>
  <r>
    <n v="125.6"/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x v="1"/>
    <s v="plays"/>
    <x v="3318"/>
    <d v="2016-04-10T18:30:00"/>
  </r>
  <r>
    <n v="108"/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x v="1"/>
    <s v="plays"/>
    <x v="3319"/>
    <d v="2015-01-31T06:03:06"/>
  </r>
  <r>
    <n v="101"/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4736842105263"/>
    <x v="1"/>
    <s v="plays"/>
    <x v="3320"/>
    <d v="2016-06-21T17:05:57"/>
  </r>
  <r>
    <n v="107.4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x v="1"/>
    <s v="plays"/>
    <x v="3321"/>
    <d v="2014-10-15T19:59:00"/>
  </r>
  <r>
    <n v="101.51515151515152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217391304347"/>
    <x v="1"/>
    <s v="plays"/>
    <x v="3322"/>
    <d v="2016-06-21T19:55:00"/>
  </r>
  <r>
    <n v="125.89999999999999"/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3877551020407"/>
    <x v="1"/>
    <s v="plays"/>
    <x v="3323"/>
    <d v="2016-09-25T00:46:48"/>
  </r>
  <r>
    <n v="101.66666666666666"/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x v="1"/>
    <s v="plays"/>
    <x v="3324"/>
    <d v="2016-06-05T05:59:50"/>
  </r>
  <r>
    <n v="112.5"/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x v="1"/>
    <s v="plays"/>
    <x v="3325"/>
    <d v="2015-04-05T09:51:17"/>
  </r>
  <r>
    <n v="101.375"/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070175438597"/>
    <x v="1"/>
    <s v="plays"/>
    <x v="3326"/>
    <d v="2015-03-08T08:08:25"/>
  </r>
  <r>
    <n v="101.25"/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45454545454547"/>
    <x v="1"/>
    <s v="plays"/>
    <x v="3327"/>
    <d v="2016-05-08T00:59:26"/>
  </r>
  <r>
    <n v="146.38888888888891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777777777777"/>
    <x v="1"/>
    <s v="plays"/>
    <x v="3328"/>
    <d v="2014-07-04T17:00:00"/>
  </r>
  <r>
    <n v="116.8"/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307692307692"/>
    <x v="1"/>
    <s v="plays"/>
    <x v="3329"/>
    <d v="2014-07-27T15:00:00"/>
  </r>
  <r>
    <n v="106.26666666666667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0144927536232"/>
    <x v="1"/>
    <s v="plays"/>
    <x v="3330"/>
    <d v="2015-04-01T12:17:48"/>
  </r>
  <r>
    <n v="104.52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x v="1"/>
    <s v="plays"/>
    <x v="3331"/>
    <d v="2015-10-06T08:44:46"/>
  </r>
  <r>
    <n v="100"/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89156626506028"/>
    <x v="1"/>
    <s v="plays"/>
    <x v="3332"/>
    <d v="2014-07-19T12:38:50"/>
  </r>
  <r>
    <n v="104.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2972972972975"/>
    <x v="1"/>
    <s v="plays"/>
    <x v="3333"/>
    <d v="2015-06-15T08:14:40"/>
  </r>
  <r>
    <n v="138.62051149573753"/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217391304348"/>
    <x v="1"/>
    <s v="plays"/>
    <x v="3334"/>
    <d v="2015-07-30T04:30:22"/>
  </r>
  <r>
    <n v="100.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1904761904762"/>
    <x v="1"/>
    <s v="plays"/>
    <x v="3335"/>
    <d v="2014-08-03T15:00:00"/>
  </r>
  <r>
    <n v="100"/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77777777777779"/>
    <x v="1"/>
    <s v="plays"/>
    <x v="3336"/>
    <d v="2016-04-05T00:34:06"/>
  </r>
  <r>
    <n v="110.2"/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29411764705884"/>
    <x v="1"/>
    <s v="plays"/>
    <x v="3337"/>
    <d v="2014-10-10T13:00:00"/>
  </r>
  <r>
    <n v="102.18"/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4821428571428"/>
    <x v="1"/>
    <s v="plays"/>
    <x v="3338"/>
    <d v="2017-02-24T05:48:00"/>
  </r>
  <r>
    <n v="104.35000000000001"/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1702127659575"/>
    <x v="1"/>
    <s v="plays"/>
    <x v="3339"/>
    <d v="2016-07-28T07:58:38"/>
  </r>
  <r>
    <n v="138.16666666666666"/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7894736842105"/>
    <x v="1"/>
    <s v="plays"/>
    <x v="3340"/>
    <d v="2016-12-06T15:22:34"/>
  </r>
  <r>
    <n v="100"/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285714285714"/>
    <x v="1"/>
    <s v="plays"/>
    <x v="3341"/>
    <d v="2016-06-12T09:00:00"/>
  </r>
  <r>
    <n v="101.66666666666666"/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5128205128204"/>
    <x v="1"/>
    <s v="plays"/>
    <x v="3342"/>
    <d v="2015-03-31T20:59:00"/>
  </r>
  <r>
    <n v="171.42857142857144"/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3913043478258"/>
    <x v="1"/>
    <s v="plays"/>
    <x v="3343"/>
    <d v="2016-04-13T05:18:00"/>
  </r>
  <r>
    <n v="101.44444444444444"/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25"/>
    <x v="1"/>
    <s v="plays"/>
    <x v="3344"/>
    <d v="2014-08-29T20:48:13"/>
  </r>
  <r>
    <n v="130"/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x v="1"/>
    <s v="plays"/>
    <x v="3345"/>
    <d v="2015-04-17T16:37:00"/>
  </r>
  <r>
    <n v="110.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66666666666671"/>
    <x v="1"/>
    <s v="plays"/>
    <x v="3346"/>
    <d v="2015-02-25T16:35:10"/>
  </r>
  <r>
    <n v="119.45000000000002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090909090909"/>
    <x v="1"/>
    <s v="plays"/>
    <x v="3347"/>
    <d v="2016-05-08T13:00:00"/>
  </r>
  <r>
    <n v="100.2909090909091"/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22784810126578"/>
    <x v="1"/>
    <s v="plays"/>
    <x v="3348"/>
    <d v="2016-04-29T19:59:00"/>
  </r>
  <r>
    <n v="153.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142857142857"/>
    <x v="1"/>
    <s v="plays"/>
    <x v="3349"/>
    <d v="2016-06-13T09:00:00"/>
  </r>
  <r>
    <n v="104.42857142857143"/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66666666666671"/>
    <x v="1"/>
    <s v="plays"/>
    <x v="3350"/>
    <d v="2015-11-29T15:00:00"/>
  </r>
  <r>
    <n v="101.1"/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1111111111114"/>
    <x v="1"/>
    <s v="plays"/>
    <x v="3351"/>
    <d v="2014-07-23T03:00:00"/>
  </r>
  <r>
    <n v="107.52"/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x v="1"/>
    <s v="plays"/>
    <x v="3352"/>
    <d v="2016-07-01T15:00:00"/>
  </r>
  <r>
    <n v="315"/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5454545454547"/>
    <x v="1"/>
    <s v="plays"/>
    <x v="3353"/>
    <d v="2016-05-02T15:00:00"/>
  </r>
  <r>
    <n v="101.93333333333334"/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x v="1"/>
    <s v="plays"/>
    <x v="3354"/>
    <d v="2015-10-28T20:01:00"/>
  </r>
  <r>
    <n v="126.28571428571429"/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333333333334"/>
    <x v="1"/>
    <s v="plays"/>
    <x v="3355"/>
    <d v="2016-05-10T03:17:00"/>
  </r>
  <r>
    <n v="101.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3333333333336"/>
    <x v="1"/>
    <s v="plays"/>
    <x v="3356"/>
    <d v="2016-07-15T11:34:32"/>
  </r>
  <r>
    <n v="1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047619047619"/>
    <x v="1"/>
    <s v="plays"/>
    <x v="3357"/>
    <d v="2014-08-01T02:01:50"/>
  </r>
  <r>
    <n v="102.99000000000001"/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4074074074076"/>
    <x v="1"/>
    <s v="plays"/>
    <x v="3358"/>
    <d v="2014-11-19T00:27:59"/>
  </r>
  <r>
    <n v="106.25"/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260869565219"/>
    <x v="1"/>
    <s v="plays"/>
    <x v="3359"/>
    <d v="2017-02-24T17:22:14"/>
  </r>
  <r>
    <n v="101.37777777777779"/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222222222223"/>
    <x v="1"/>
    <s v="plays"/>
    <x v="3360"/>
    <d v="2016-12-14T07:59:00"/>
  </r>
  <r>
    <n v="113.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2647058823529"/>
    <x v="1"/>
    <s v="plays"/>
    <x v="3361"/>
    <d v="2014-09-01T07:59:00"/>
  </r>
  <r>
    <n v="217.99999999999997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x v="1"/>
    <s v="plays"/>
    <x v="3362"/>
    <d v="2015-03-06T20:55:00"/>
  </r>
  <r>
    <n v="101.41935483870968"/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0769230769232"/>
    <x v="1"/>
    <s v="plays"/>
    <x v="3363"/>
    <d v="2014-08-19T08:00:00"/>
  </r>
  <r>
    <n v="105.93333333333332"/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38888888888886"/>
    <x v="1"/>
    <s v="plays"/>
    <x v="3364"/>
    <d v="2016-03-15T13:00:00"/>
  </r>
  <r>
    <n v="104"/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6666666666663"/>
    <x v="1"/>
    <s v="plays"/>
    <x v="3365"/>
    <d v="2015-12-12T18:26:32"/>
  </r>
  <r>
    <n v="221"/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88888888888886"/>
    <x v="1"/>
    <s v="plays"/>
    <x v="3366"/>
    <d v="2015-05-12T17:37:17"/>
  </r>
  <r>
    <n v="118.66666666666667"/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66666666666668"/>
    <x v="1"/>
    <s v="plays"/>
    <x v="3367"/>
    <d v="2015-08-01T14:24:54"/>
  </r>
  <r>
    <n v="104.60000000000001"/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78260869565219"/>
    <x v="1"/>
    <s v="plays"/>
    <x v="3368"/>
    <d v="2014-12-31T21:00:00"/>
  </r>
  <r>
    <n v="103.89999999999999"/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03703703703709"/>
    <x v="1"/>
    <s v="plays"/>
    <x v="3369"/>
    <d v="2017-01-14T16:59:40"/>
  </r>
  <r>
    <n v="117.73333333333333"/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307692307692"/>
    <x v="1"/>
    <s v="plays"/>
    <x v="3370"/>
    <d v="2016-12-17T00:00:00"/>
  </r>
  <r>
    <n v="138.5"/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77777777777779"/>
    <x v="1"/>
    <s v="plays"/>
    <x v="3371"/>
    <d v="2015-12-02T12:59:25"/>
  </r>
  <r>
    <n v="103.49999999999999"/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3333333333336"/>
    <x v="1"/>
    <s v="plays"/>
    <x v="3372"/>
    <d v="2014-08-24T20:59:00"/>
  </r>
  <r>
    <n v="100.25"/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3333333333329"/>
    <x v="1"/>
    <s v="plays"/>
    <x v="3373"/>
    <d v="2015-07-18T08:00:00"/>
  </r>
  <r>
    <n v="106.57142857142856"/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0769230769226"/>
    <x v="1"/>
    <s v="plays"/>
    <x v="3374"/>
    <d v="2015-10-28T09:33:36"/>
  </r>
  <r>
    <n v="100"/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058823529412"/>
    <x v="1"/>
    <s v="plays"/>
    <x v="3375"/>
    <d v="2014-05-18T06:39:33"/>
  </r>
  <r>
    <n v="100.01249999999999"/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0526315789474"/>
    <x v="1"/>
    <s v="plays"/>
    <x v="3376"/>
    <d v="2015-04-25T07:49:54"/>
  </r>
  <r>
    <n v="101.05"/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8701298701299"/>
    <x v="1"/>
    <s v="plays"/>
    <x v="3377"/>
    <d v="2015-03-20T08:56:00"/>
  </r>
  <r>
    <n v="107.63636363636364"/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047619047619"/>
    <x v="1"/>
    <s v="plays"/>
    <x v="3378"/>
    <d v="2014-08-31T05:08:00"/>
  </r>
  <r>
    <n v="103.64999999999999"/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263157894737"/>
    <x v="1"/>
    <s v="plays"/>
    <x v="3379"/>
    <d v="2015-08-26T15:00:00"/>
  </r>
  <r>
    <n v="104.43333333333334"/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285714285714"/>
    <x v="1"/>
    <s v="plays"/>
    <x v="3380"/>
    <d v="2014-11-29T15:52:58"/>
  </r>
  <r>
    <n v="102.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08333333333329"/>
    <x v="1"/>
    <s v="plays"/>
    <x v="3381"/>
    <d v="2015-03-10T19:26:23"/>
  </r>
  <r>
    <n v="100.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2173913043484"/>
    <x v="1"/>
    <s v="plays"/>
    <x v="3382"/>
    <d v="2016-08-01T14:59:00"/>
  </r>
  <r>
    <n v="111.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66666666666671"/>
    <x v="1"/>
    <s v="plays"/>
    <x v="3383"/>
    <d v="2016-06-23T10:47:00"/>
  </r>
  <r>
    <n v="100.01100000000001"/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0312499999998"/>
    <x v="1"/>
    <s v="plays"/>
    <x v="3384"/>
    <d v="2015-11-20T19:00:00"/>
  </r>
  <r>
    <n v="100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333333333334"/>
    <x v="1"/>
    <s v="plays"/>
    <x v="3385"/>
    <d v="2014-12-10T12:49:12"/>
  </r>
  <r>
    <n v="105"/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19512195121951"/>
    <x v="1"/>
    <s v="plays"/>
    <x v="3386"/>
    <d v="2014-12-03T07:28:26"/>
  </r>
  <r>
    <n v="116.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142857142858"/>
    <x v="1"/>
    <s v="plays"/>
    <x v="3387"/>
    <d v="2014-12-14T10:18:08"/>
  </r>
  <r>
    <n v="103.8"/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x v="1"/>
    <s v="plays"/>
    <x v="3388"/>
    <d v="2015-06-18T03:04:01"/>
  </r>
  <r>
    <n v="114.5"/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7741935483872"/>
    <x v="1"/>
    <s v="plays"/>
    <x v="3389"/>
    <d v="2016-06-03T05:31:22"/>
  </r>
  <r>
    <n v="102.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8181818181813"/>
    <x v="1"/>
    <s v="plays"/>
    <x v="3390"/>
    <d v="2014-07-10T10:35:45"/>
  </r>
  <r>
    <n v="223"/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4444444444443"/>
    <x v="1"/>
    <s v="plays"/>
    <x v="3391"/>
    <d v="2014-08-08T14:28:00"/>
  </r>
  <r>
    <n v="100"/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66666666666664"/>
    <x v="1"/>
    <s v="plays"/>
    <x v="3392"/>
    <d v="2016-05-06T12:17:35"/>
  </r>
  <r>
    <n v="105.80000000000001"/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6818181818182"/>
    <x v="1"/>
    <s v="plays"/>
    <x v="3393"/>
    <d v="2014-11-05T16:46:00"/>
  </r>
  <r>
    <n v="142.36363636363635"/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x v="1"/>
    <s v="plays"/>
    <x v="3394"/>
    <d v="2014-07-27T06:17:25"/>
  </r>
  <r>
    <n v="184"/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0526315789473"/>
    <x v="1"/>
    <s v="plays"/>
    <x v="3395"/>
    <d v="2015-05-30T10:10:00"/>
  </r>
  <r>
    <n v="104.33333333333334"/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2857142857146"/>
    <x v="1"/>
    <s v="plays"/>
    <x v="3396"/>
    <d v="2014-05-31T19:59:00"/>
  </r>
  <r>
    <n v="112.00000000000001"/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66666666666666"/>
    <x v="1"/>
    <s v="plays"/>
    <x v="3397"/>
    <d v="2016-02-18T14:00:00"/>
  </r>
  <r>
    <n v="111.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53846153846149"/>
    <x v="1"/>
    <s v="plays"/>
    <x v="3398"/>
    <d v="2014-11-21T09:00:00"/>
  </r>
  <r>
    <n v="103.75000000000001"/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65217391304348"/>
    <x v="1"/>
    <s v="plays"/>
    <x v="3399"/>
    <d v="2015-02-21T14:05:25"/>
  </r>
  <r>
    <n v="100.41"/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2941176470588"/>
    <x v="1"/>
    <s v="plays"/>
    <x v="3400"/>
    <d v="2014-08-28T14:53:34"/>
  </r>
  <r>
    <n v="101.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57575757575758"/>
    <x v="1"/>
    <s v="plays"/>
    <x v="3401"/>
    <d v="2015-08-07T09:22:26"/>
  </r>
  <r>
    <n v="109.76666666666665"/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87878787878782"/>
    <x v="1"/>
    <s v="plays"/>
    <x v="3402"/>
    <d v="2015-11-11T18:31:00"/>
  </r>
  <r>
    <n v="100"/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4705882352941"/>
    <x v="1"/>
    <s v="plays"/>
    <x v="3403"/>
    <d v="2015-06-25T03:05:24"/>
  </r>
  <r>
    <n v="1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333333333334"/>
    <x v="1"/>
    <s v="plays"/>
    <x v="3404"/>
    <d v="2015-06-17T04:05:02"/>
  </r>
  <r>
    <n v="137.57142857142856"/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3529411764707"/>
    <x v="1"/>
    <s v="plays"/>
    <x v="3405"/>
    <d v="2016-03-01T15:59:00"/>
  </r>
  <r>
    <n v="100.31000000000002"/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076923076923"/>
    <x v="1"/>
    <s v="plays"/>
    <x v="3406"/>
    <d v="2014-07-16T03:49:36"/>
  </r>
  <r>
    <n v="107.1"/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0149253731343"/>
    <x v="1"/>
    <s v="plays"/>
    <x v="3407"/>
    <d v="2014-07-06T02:08:09"/>
  </r>
  <r>
    <n v="211.00000000000003"/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1111111111114"/>
    <x v="1"/>
    <s v="plays"/>
    <x v="3408"/>
    <d v="2014-07-18T15:48:24"/>
  </r>
  <r>
    <n v="123.6"/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28571428571427"/>
    <x v="1"/>
    <s v="plays"/>
    <x v="3409"/>
    <d v="2016-07-31T12:58:00"/>
  </r>
  <r>
    <n v="108.5"/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75"/>
    <x v="1"/>
    <s v="plays"/>
    <x v="3410"/>
    <d v="2016-06-05T23:00:00"/>
  </r>
  <r>
    <n v="103.56666666666668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6666666666666"/>
    <x v="1"/>
    <s v="plays"/>
    <x v="3411"/>
    <d v="2015-10-07T16:32:52"/>
  </r>
  <r>
    <n v="100"/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461538461539"/>
    <x v="1"/>
    <s v="plays"/>
    <x v="3412"/>
    <d v="2014-09-27T15:01:02"/>
  </r>
  <r>
    <n v="130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28571428571431"/>
    <x v="1"/>
    <s v="plays"/>
    <x v="3413"/>
    <d v="2015-02-27T20:59:00"/>
  </r>
  <r>
    <n v="103.49999999999999"/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8181818181813"/>
    <x v="1"/>
    <s v="plays"/>
    <x v="3414"/>
    <d v="2016-11-30T23:59:00"/>
  </r>
  <r>
    <n v="100"/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2222222222221"/>
    <x v="1"/>
    <s v="plays"/>
    <x v="3415"/>
    <d v="2016-04-17T15:30:00"/>
  </r>
  <r>
    <n v="119.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6666666666667"/>
    <x v="1"/>
    <s v="plays"/>
    <x v="3416"/>
    <d v="2015-04-23T10:30:00"/>
  </r>
  <r>
    <n v="100.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77999999999999"/>
    <x v="1"/>
    <s v="plays"/>
    <x v="3417"/>
    <d v="2014-10-25T16:43:00"/>
  </r>
  <r>
    <n v="100.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3571428571431"/>
    <x v="1"/>
    <s v="plays"/>
    <x v="3418"/>
    <d v="2014-05-23T12:01:47"/>
  </r>
  <r>
    <n v="106.54545454545455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695652173913047"/>
    <x v="1"/>
    <s v="plays"/>
    <x v="3419"/>
    <d v="2016-04-06T13:30:00"/>
  </r>
  <r>
    <n v="138"/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1764705882351"/>
    <x v="1"/>
    <s v="plays"/>
    <x v="3420"/>
    <d v="2016-02-13T16:00:00"/>
  </r>
  <r>
    <n v="101.15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428571428571"/>
    <x v="1"/>
    <s v="plays"/>
    <x v="3421"/>
    <d v="2015-03-04T10:59:23"/>
  </r>
  <r>
    <n v="109.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2173913043484"/>
    <x v="1"/>
    <s v="plays"/>
    <x v="3422"/>
    <d v="2015-12-13T16:00:00"/>
  </r>
  <r>
    <n v="140"/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x v="1"/>
    <s v="plays"/>
    <x v="3423"/>
    <d v="2015-04-24T13:52:21"/>
  </r>
  <r>
    <n v="103.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76315789473685"/>
    <x v="1"/>
    <s v="plays"/>
    <x v="3424"/>
    <d v="2015-02-04T22:59:00"/>
  </r>
  <r>
    <n v="102.97033333333331"/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80769230766"/>
    <x v="1"/>
    <s v="plays"/>
    <x v="3425"/>
    <d v="2014-10-04T06:48:56"/>
  </r>
  <r>
    <n v="108.13333333333333"/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09195402298852"/>
    <x v="1"/>
    <s v="plays"/>
    <x v="3426"/>
    <d v="2014-09-20T18:00:00"/>
  </r>
  <r>
    <n v="100"/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4137931034484"/>
    <x v="1"/>
    <s v="plays"/>
    <x v="3427"/>
    <d v="2014-07-02T07:29:12"/>
  </r>
  <r>
    <n v="102.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4117647058826"/>
    <x v="1"/>
    <s v="plays"/>
    <x v="3428"/>
    <d v="2015-02-28T09:00:00"/>
  </r>
  <r>
    <n v="130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x v="1"/>
    <s v="plays"/>
    <x v="3429"/>
    <d v="2016-11-01T16:31:01"/>
  </r>
  <r>
    <n v="108.54949999999999"/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2638888888887"/>
    <x v="1"/>
    <s v="plays"/>
    <x v="3430"/>
    <d v="2014-07-30T14:41:41"/>
  </r>
  <r>
    <n v="100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38095238095241"/>
    <x v="1"/>
    <s v="plays"/>
    <x v="3431"/>
    <d v="2014-08-18T09:32:33"/>
  </r>
  <r>
    <n v="109.65"/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4285714285715"/>
    <x v="1"/>
    <s v="plays"/>
    <x v="3432"/>
    <d v="2016-02-05T14:00:00"/>
  </r>
  <r>
    <n v="100.26315789473684"/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49295774648"/>
    <x v="1"/>
    <s v="plays"/>
    <x v="3433"/>
    <d v="2014-06-16T19:00:00"/>
  </r>
  <r>
    <n v="105.55000000000001"/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27380952380949"/>
    <x v="1"/>
    <s v="plays"/>
    <x v="3434"/>
    <d v="2014-07-10T01:07:49"/>
  </r>
  <r>
    <n v="112.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4736842105263"/>
    <x v="1"/>
    <s v="plays"/>
    <x v="3435"/>
    <d v="2016-08-06T19:00:00"/>
  </r>
  <r>
    <n v="105.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081081081081"/>
    <x v="1"/>
    <s v="plays"/>
    <x v="3436"/>
    <d v="2014-08-21T08:28:00"/>
  </r>
  <r>
    <n v="1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66666666666671"/>
    <x v="1"/>
    <s v="plays"/>
    <x v="3437"/>
    <d v="2015-08-19T09:03:40"/>
  </r>
  <r>
    <n v="104.2"/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142857142858"/>
    <x v="1"/>
    <s v="plays"/>
    <x v="3438"/>
    <d v="2015-05-02T13:00:00"/>
  </r>
  <r>
    <n v="134.67833333333334"/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85555555555561"/>
    <x v="1"/>
    <s v="plays"/>
    <x v="3439"/>
    <d v="2016-01-18T20:59:00"/>
  </r>
  <r>
    <n v="105.2184"/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57560975609755"/>
    <x v="1"/>
    <s v="plays"/>
    <x v="3440"/>
    <d v="2014-07-11T08:15:00"/>
  </r>
  <r>
    <n v="102.60000000000001"/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1162790697676"/>
    <x v="1"/>
    <s v="plays"/>
    <x v="3441"/>
    <d v="2015-11-13T12:17:00"/>
  </r>
  <r>
    <n v="100"/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x v="1"/>
    <s v="plays"/>
    <x v="3442"/>
    <d v="2015-05-30T12:11:12"/>
  </r>
  <r>
    <n v="185.5"/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2222222222221"/>
    <x v="1"/>
    <s v="plays"/>
    <x v="3443"/>
    <d v="2014-09-09T04:35:46"/>
  </r>
  <r>
    <n v="288.99999999999994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x v="1"/>
    <s v="plays"/>
    <x v="3444"/>
    <d v="2016-06-08T05:59:00"/>
  </r>
  <r>
    <n v="100"/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16129032258064"/>
    <x v="1"/>
    <s v="plays"/>
    <x v="3445"/>
    <d v="2015-10-23T04:43:56"/>
  </r>
  <r>
    <n v="108.2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x v="1"/>
    <s v="plays"/>
    <x v="3446"/>
    <d v="2015-02-05T04:20:00"/>
  </r>
  <r>
    <n v="107.80000000000001"/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x v="1"/>
    <s v="plays"/>
    <x v="3447"/>
    <d v="2016-03-18T12:20:12"/>
  </r>
  <r>
    <n v="109.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2222222222221"/>
    <x v="1"/>
    <s v="plays"/>
    <x v="3448"/>
    <d v="2014-12-16T18:51:29"/>
  </r>
  <r>
    <n v="170.625"/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x v="1"/>
    <s v="plays"/>
    <x v="3449"/>
    <d v="2016-07-08T20:00:00"/>
  </r>
  <r>
    <n v="152"/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7179487179485"/>
    <x v="1"/>
    <s v="plays"/>
    <x v="3450"/>
    <d v="2015-04-02T07:54:31"/>
  </r>
  <r>
    <n v="101.23076923076924"/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25"/>
    <x v="1"/>
    <s v="plays"/>
    <x v="3451"/>
    <d v="2015-04-21T09:22:07"/>
  </r>
  <r>
    <n v="153.19999999999999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05405405405403"/>
    <x v="1"/>
    <s v="plays"/>
    <x v="3452"/>
    <d v="2014-07-22T19:59:00"/>
  </r>
  <r>
    <n v="128.33333333333331"/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x v="1"/>
    <s v="plays"/>
    <x v="3453"/>
    <d v="2016-08-13T15:29:16"/>
  </r>
  <r>
    <n v="100.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1428571428569"/>
    <x v="1"/>
    <s v="plays"/>
    <x v="3454"/>
    <d v="2014-07-31T08:45:59"/>
  </r>
  <r>
    <n v="100.64999999999999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6956521739131"/>
    <x v="1"/>
    <s v="plays"/>
    <x v="3455"/>
    <d v="2016-10-13T10:00:27"/>
  </r>
  <r>
    <n v="191.3"/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875"/>
    <x v="1"/>
    <s v="plays"/>
    <x v="3456"/>
    <d v="2014-07-31T22:59:00"/>
  </r>
  <r>
    <n v="140.20000000000002"/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1818181818184"/>
    <x v="1"/>
    <s v="plays"/>
    <x v="3457"/>
    <d v="2015-02-11T21:59:00"/>
  </r>
  <r>
    <n v="124.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37037037037038"/>
    <x v="1"/>
    <s v="plays"/>
    <x v="3458"/>
    <d v="2015-02-02T20:27:00"/>
  </r>
  <r>
    <n v="126.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27777777777779"/>
    <x v="1"/>
    <s v="plays"/>
    <x v="3459"/>
    <d v="2016-05-20T03:31:00"/>
  </r>
  <r>
    <n v="190"/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x v="1"/>
    <s v="plays"/>
    <x v="3460"/>
    <d v="2014-08-15T04:39:12"/>
  </r>
  <r>
    <n v="1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16666666666664"/>
    <x v="1"/>
    <s v="plays"/>
    <x v="3461"/>
    <d v="2016-10-28T19:00:00"/>
  </r>
  <r>
    <n v="202"/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05882352941178"/>
    <x v="1"/>
    <s v="plays"/>
    <x v="3462"/>
    <d v="2015-07-10T10:00:00"/>
  </r>
  <r>
    <n v="103.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4210526315795"/>
    <x v="1"/>
    <s v="plays"/>
    <x v="3463"/>
    <d v="2016-10-10T19:59:00"/>
  </r>
  <r>
    <n v="102.3236"/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2688172043013"/>
    <x v="1"/>
    <s v="plays"/>
    <x v="3464"/>
    <d v="2016-08-22T19:07:17"/>
  </r>
  <r>
    <n v="103"/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2222222222221"/>
    <x v="1"/>
    <s v="plays"/>
    <x v="3465"/>
    <d v="2015-08-09T08:00:00"/>
  </r>
  <r>
    <n v="127.14285714285714"/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0819672131146"/>
    <x v="1"/>
    <s v="plays"/>
    <x v="3466"/>
    <d v="2016-04-19T15:27:30"/>
  </r>
  <r>
    <n v="101"/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68085106382972"/>
    <x v="1"/>
    <s v="plays"/>
    <x v="3467"/>
    <d v="2015-03-20T07:07:12"/>
  </r>
  <r>
    <n v="121.78"/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294117647061"/>
    <x v="1"/>
    <s v="plays"/>
    <x v="3468"/>
    <d v="2016-09-20T19:00:00"/>
  </r>
  <r>
    <n v="113.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396825396825399"/>
    <x v="1"/>
    <s v="plays"/>
    <x v="3469"/>
    <d v="2016-04-28T07:24:05"/>
  </r>
  <r>
    <n v="150"/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66666666666664"/>
    <x v="1"/>
    <s v="plays"/>
    <x v="3470"/>
    <d v="2016-07-15T13:38:00"/>
  </r>
  <r>
    <n v="214.6"/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66666666666666"/>
    <x v="1"/>
    <s v="plays"/>
    <x v="3471"/>
    <d v="2014-08-31T12:00:00"/>
  </r>
  <r>
    <n v="102.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39130434782609"/>
    <x v="1"/>
    <s v="plays"/>
    <x v="3472"/>
    <d v="2014-11-05T21:59:00"/>
  </r>
  <r>
    <n v="100"/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848484848485"/>
    <x v="1"/>
    <s v="plays"/>
    <x v="3473"/>
    <d v="2015-03-20T12:27:00"/>
  </r>
  <r>
    <n v="101"/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4871794871796"/>
    <x v="1"/>
    <s v="plays"/>
    <x v="3474"/>
    <d v="2016-07-20T04:02:11"/>
  </r>
  <r>
    <n v="113.33333333333333"/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x v="1"/>
    <s v="plays"/>
    <x v="3475"/>
    <d v="2014-11-02T16:00:00"/>
  </r>
  <r>
    <n v="1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x v="1"/>
    <s v="plays"/>
    <x v="3476"/>
    <d v="2014-10-26T19:00:00"/>
  </r>
  <r>
    <n v="115.33333333333333"/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0769230769234"/>
    <x v="1"/>
    <s v="plays"/>
    <x v="3477"/>
    <d v="2015-05-16T19:00:00"/>
  </r>
  <r>
    <n v="112.85000000000001"/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596491228070178"/>
    <x v="1"/>
    <s v="plays"/>
    <x v="3478"/>
    <d v="2015-03-16T13:00:00"/>
  </r>
  <r>
    <n v="127.86666666666666"/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x v="1"/>
    <s v="plays"/>
    <x v="3479"/>
    <d v="2014-06-21T12:31:20"/>
  </r>
  <r>
    <n v="142.66666666666669"/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1538461538461"/>
    <x v="1"/>
    <s v="plays"/>
    <x v="3480"/>
    <d v="2015-07-10T13:00:00"/>
  </r>
  <r>
    <n v="118.8"/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263157894737"/>
    <x v="1"/>
    <s v="plays"/>
    <x v="3481"/>
    <d v="2015-01-01T21:56:28"/>
  </r>
  <r>
    <n v="138.33333333333334"/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75"/>
    <x v="1"/>
    <s v="plays"/>
    <x v="3482"/>
    <d v="2014-07-06T10:31:06"/>
  </r>
  <r>
    <n v="159.94029850746267"/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85714285714285"/>
    <x v="1"/>
    <s v="plays"/>
    <x v="3483"/>
    <d v="2014-07-03T08:03:01"/>
  </r>
  <r>
    <n v="114.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09090909090907"/>
    <x v="1"/>
    <s v="plays"/>
    <x v="3484"/>
    <d v="2016-06-15T10:14:59"/>
  </r>
  <r>
    <n v="100.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3333333333336"/>
    <x v="1"/>
    <s v="plays"/>
    <x v="3485"/>
    <d v="2016-02-02T08:38:00"/>
  </r>
  <r>
    <n v="155.2000000000000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2857142857139"/>
    <x v="1"/>
    <s v="plays"/>
    <x v="3486"/>
    <d v="2015-06-02T22:59:00"/>
  </r>
  <r>
    <n v="127.75000000000001"/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2121212121211"/>
    <x v="1"/>
    <s v="plays"/>
    <x v="3487"/>
    <d v="2015-06-24T14:34:12"/>
  </r>
  <r>
    <n v="121.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7931034482759"/>
    <x v="1"/>
    <s v="plays"/>
    <x v="3488"/>
    <d v="2015-04-17T08:00:00"/>
  </r>
  <r>
    <n v="112.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3888888888886"/>
    <x v="1"/>
    <s v="plays"/>
    <x v="3489"/>
    <d v="2014-05-24T13:00:00"/>
  </r>
  <r>
    <n v="127.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2222222222221"/>
    <x v="1"/>
    <s v="plays"/>
    <x v="3490"/>
    <d v="2016-04-13T11:15:24"/>
  </r>
  <r>
    <n v="158.19999999999999"/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x v="1"/>
    <s v="plays"/>
    <x v="3491"/>
    <d v="2015-05-17T21:59:44"/>
  </r>
  <r>
    <n v="105.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199999999999"/>
    <x v="1"/>
    <s v="plays"/>
    <x v="3492"/>
    <d v="2015-10-25T16:13:17"/>
  </r>
  <r>
    <n v="100"/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4137931034484"/>
    <x v="1"/>
    <s v="plays"/>
    <x v="3493"/>
    <d v="2014-08-16T21:11:00"/>
  </r>
  <r>
    <n v="100"/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6923076923077"/>
    <x v="1"/>
    <s v="plays"/>
    <x v="3494"/>
    <d v="2016-11-25T22:00:00"/>
  </r>
  <r>
    <n v="106.86"/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8333333333329"/>
    <x v="1"/>
    <s v="plays"/>
    <x v="3495"/>
    <d v="2014-11-01T09:18:00"/>
  </r>
  <r>
    <n v="124.4"/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46153846153847"/>
    <x v="1"/>
    <s v="plays"/>
    <x v="3496"/>
    <d v="2016-09-11T12:19:26"/>
  </r>
  <r>
    <n v="108.70406189555126"/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8163265306122"/>
    <x v="1"/>
    <s v="plays"/>
    <x v="3497"/>
    <d v="2016-06-02T14:00:00"/>
  </r>
  <r>
    <n v="102.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38095238095241"/>
    <x v="1"/>
    <s v="plays"/>
    <x v="3498"/>
    <d v="2016-05-28T13:44:00"/>
  </r>
  <r>
    <n v="105.5"/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85714285714285"/>
    <x v="1"/>
    <s v="plays"/>
    <x v="3499"/>
    <d v="2015-06-30T22:59:00"/>
  </r>
  <r>
    <n v="106.3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0952380952381"/>
    <x v="1"/>
    <s v="plays"/>
    <x v="3500"/>
    <d v="2016-03-06T20:59:00"/>
  </r>
  <r>
    <n v="100.66666666666666"/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2380952380949"/>
    <x v="1"/>
    <s v="plays"/>
    <x v="3501"/>
    <d v="2015-09-11T10:19:55"/>
  </r>
  <r>
    <n v="105.4"/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x v="1"/>
    <s v="plays"/>
    <x v="3502"/>
    <d v="2016-03-15T19:59:00"/>
  </r>
  <r>
    <n v="107.56000000000002"/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3157894736835"/>
    <x v="1"/>
    <s v="plays"/>
    <x v="3503"/>
    <d v="2016-07-24T03:28:48"/>
  </r>
  <r>
    <n v="100"/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x v="1"/>
    <s v="plays"/>
    <x v="3504"/>
    <d v="2015-11-19T10:58:11"/>
  </r>
  <r>
    <n v="103.76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2820512820511"/>
    <x v="1"/>
    <s v="plays"/>
    <x v="3505"/>
    <d v="2014-05-12T20:00:00"/>
  </r>
  <r>
    <n v="101.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x v="1"/>
    <s v="plays"/>
    <x v="3506"/>
    <d v="2014-08-23T09:37:20"/>
  </r>
  <r>
    <n v="104.4"/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x v="1"/>
    <s v="plays"/>
    <x v="3507"/>
    <d v="2016-05-31T14:08:57"/>
  </r>
  <r>
    <n v="180"/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13:00:00"/>
  </r>
  <r>
    <n v="106.33333333333333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66666666666671"/>
    <x v="1"/>
    <s v="plays"/>
    <x v="3509"/>
    <d v="2014-11-20T20:55:00"/>
  </r>
  <r>
    <n v="100.55555555555556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3333333333336"/>
    <x v="1"/>
    <s v="plays"/>
    <x v="3510"/>
    <d v="2014-07-02T06:54:06"/>
  </r>
  <r>
    <n v="101.2"/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473684210526"/>
    <x v="1"/>
    <s v="plays"/>
    <x v="3511"/>
    <d v="2014-11-07T10:30:00"/>
  </r>
  <r>
    <n v="100"/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3529411764703"/>
    <x v="1"/>
    <s v="plays"/>
    <x v="3512"/>
    <d v="2015-04-23T03:53:12"/>
  </r>
  <r>
    <n v="118.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0909090909093"/>
    <x v="1"/>
    <s v="plays"/>
    <x v="3513"/>
    <d v="2014-06-03T20:59:00"/>
  </r>
  <r>
    <n v="110.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x v="1"/>
    <s v="plays"/>
    <x v="3514"/>
    <d v="2015-02-01T20:59:00"/>
  </r>
  <r>
    <n v="102.66666666666666"/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6521739130437"/>
    <x v="1"/>
    <s v="plays"/>
    <x v="3515"/>
    <d v="2015-05-31T10:32:51"/>
  </r>
  <r>
    <n v="100"/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272727272728"/>
    <x v="1"/>
    <s v="plays"/>
    <x v="3516"/>
    <d v="2014-09-07T19:00:00"/>
  </r>
  <r>
    <n v="100"/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230769230768"/>
    <x v="1"/>
    <s v="plays"/>
    <x v="3517"/>
    <d v="2014-07-04T03:00:00"/>
  </r>
  <r>
    <n v="110.04599999999999"/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0909090909093"/>
    <x v="1"/>
    <s v="plays"/>
    <x v="3518"/>
    <d v="2014-10-02T06:21:00"/>
  </r>
  <r>
    <n v="101.35000000000001"/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2857142857139"/>
    <x v="1"/>
    <s v="plays"/>
    <x v="3519"/>
    <d v="2015-03-04T06:22:30"/>
  </r>
  <r>
    <n v="100.75"/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2380952380949"/>
    <x v="1"/>
    <s v="plays"/>
    <x v="3520"/>
    <d v="2015-09-06T05:47:00"/>
  </r>
  <r>
    <n v="169.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15384615384613"/>
    <x v="1"/>
    <s v="plays"/>
    <x v="3521"/>
    <d v="2014-09-29T00:40:20"/>
  </r>
  <r>
    <n v="100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29411764705884"/>
    <x v="1"/>
    <s v="plays"/>
    <x v="3522"/>
    <d v="2015-09-15T02:06:00"/>
  </r>
  <r>
    <n v="113.65"/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25000000000003"/>
    <x v="1"/>
    <s v="plays"/>
    <x v="3523"/>
    <d v="2016-09-25T15:00:00"/>
  </r>
  <r>
    <n v="101.56"/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324324324326"/>
    <x v="1"/>
    <s v="plays"/>
    <x v="3524"/>
    <d v="2014-09-12T20:00:00"/>
  </r>
  <r>
    <n v="1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14285714285708"/>
    <x v="1"/>
    <s v="plays"/>
    <x v="3525"/>
    <d v="2015-08-09T08:00:00"/>
  </r>
  <r>
    <n v="102"/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x v="1"/>
    <s v="plays"/>
    <x v="3526"/>
    <d v="2016-04-27T21:59:00"/>
  </r>
  <r>
    <n v="116.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767441860463"/>
    <x v="1"/>
    <s v="plays"/>
    <x v="3527"/>
    <d v="2015-07-10T19:59:00"/>
  </r>
  <r>
    <n v="101.15151515151514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08108108108105"/>
    <x v="1"/>
    <s v="plays"/>
    <x v="3528"/>
    <d v="2017-01-18T04:01:58"/>
  </r>
  <r>
    <n v="1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66666666666664"/>
    <x v="1"/>
    <s v="plays"/>
    <x v="3529"/>
    <d v="2015-07-12T17:00:00"/>
  </r>
  <r>
    <n v="100"/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x v="1"/>
    <s v="plays"/>
    <x v="3530"/>
    <d v="2016-04-10T12:00:00"/>
  </r>
  <r>
    <n v="128"/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0769230769234"/>
    <x v="1"/>
    <s v="plays"/>
    <x v="3531"/>
    <d v="2016-06-30T07:42:14"/>
  </r>
  <r>
    <n v="118.95833333333331"/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296296296296298"/>
    <x v="1"/>
    <s v="plays"/>
    <x v="3532"/>
    <d v="2014-09-17T19:59:00"/>
  </r>
  <r>
    <n v="126.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75"/>
    <x v="1"/>
    <s v="plays"/>
    <x v="3533"/>
    <d v="2015-11-11T11:16:07"/>
  </r>
  <r>
    <n v="156.20000000000002"/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4313725490193"/>
    <x v="1"/>
    <s v="plays"/>
    <x v="3534"/>
    <d v="2015-10-01T07:00:23"/>
  </r>
  <r>
    <n v="103.15"/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47826086956523"/>
    <x v="1"/>
    <s v="plays"/>
    <x v="3535"/>
    <d v="2015-10-02T10:00:00"/>
  </r>
  <r>
    <n v="153.33333333333331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29411764705882"/>
    <x v="1"/>
    <s v="plays"/>
    <x v="3536"/>
    <d v="2015-12-20T03:59:00"/>
  </r>
  <r>
    <n v="180.44444444444446"/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x v="1"/>
    <s v="plays"/>
    <x v="3537"/>
    <d v="2014-11-16T23:59:00"/>
  </r>
  <r>
    <n v="128.44999999999999"/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1807228915662"/>
    <x v="1"/>
    <s v="plays"/>
    <x v="3538"/>
    <d v="2016-08-17T02:05:40"/>
  </r>
  <r>
    <n v="119.66666666666667"/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0769230769234"/>
    <x v="1"/>
    <s v="plays"/>
    <x v="3539"/>
    <d v="2016-09-08T10:08:42"/>
  </r>
  <r>
    <n v="123"/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25"/>
    <x v="1"/>
    <s v="plays"/>
    <x v="3540"/>
    <d v="2016-06-25T16:04:51"/>
  </r>
  <r>
    <n v="105"/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75"/>
    <x v="1"/>
    <s v="plays"/>
    <x v="3541"/>
    <d v="2015-08-31T09:31:15"/>
  </r>
  <r>
    <n v="102.23636363636363"/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2941176470591"/>
    <x v="1"/>
    <s v="plays"/>
    <x v="3542"/>
    <d v="2014-09-07T06:23:42"/>
  </r>
  <r>
    <n v="104.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37931034482762"/>
    <x v="1"/>
    <s v="plays"/>
    <x v="3543"/>
    <d v="2015-06-25T10:07:39"/>
  </r>
  <r>
    <n v="100"/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6666666666667"/>
    <x v="1"/>
    <s v="plays"/>
    <x v="3544"/>
    <d v="2015-03-07T11:57:37"/>
  </r>
  <r>
    <n v="100.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75"/>
    <x v="1"/>
    <s v="plays"/>
    <x v="3545"/>
    <d v="2015-04-11T11:22:39"/>
  </r>
  <r>
    <n v="102.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0526315789473"/>
    <x v="1"/>
    <s v="plays"/>
    <x v="3546"/>
    <d v="2015-03-31T19:59:00"/>
  </r>
  <r>
    <n v="114.40928571428573"/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7633928571429"/>
    <x v="1"/>
    <s v="plays"/>
    <x v="3547"/>
    <d v="2016-05-13T19:59:00"/>
  </r>
  <r>
    <n v="101.9047619047619"/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1538461538461"/>
    <x v="1"/>
    <s v="plays"/>
    <x v="3548"/>
    <d v="2016-03-04T17:00:00"/>
  </r>
  <r>
    <n v="102"/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85714285714285"/>
    <x v="1"/>
    <s v="plays"/>
    <x v="3549"/>
    <d v="2015-09-04T01:27:53"/>
  </r>
  <r>
    <n v="104.80000000000001"/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375"/>
    <x v="1"/>
    <s v="plays"/>
    <x v="3550"/>
    <d v="2016-05-02T13:26:38"/>
  </r>
  <r>
    <n v="101.83333333333333"/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x v="1"/>
    <s v="plays"/>
    <x v="3551"/>
    <d v="2014-05-22T14:07:00"/>
  </r>
  <r>
    <n v="100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x v="1"/>
    <s v="plays"/>
    <x v="3552"/>
    <d v="2014-06-28T06:05:24"/>
  </r>
  <r>
    <n v="106.27272727272728"/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0192307692308"/>
    <x v="1"/>
    <s v="plays"/>
    <x v="3553"/>
    <d v="2015-08-11T16:00:00"/>
  </r>
  <r>
    <n v="113.42219999999999"/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.00207547169811"/>
    <x v="1"/>
    <s v="plays"/>
    <x v="3554"/>
    <d v="2015-02-11T09:00:00"/>
  </r>
  <r>
    <n v="100"/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2857142857142"/>
    <x v="1"/>
    <s v="plays"/>
    <x v="3555"/>
    <d v="2016-11-17T03:36:34"/>
  </r>
  <r>
    <n v="100.45454545454547"/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x v="1"/>
    <s v="plays"/>
    <x v="3556"/>
    <d v="2014-08-17T07:35:24"/>
  </r>
  <r>
    <n v="100.03599999999999"/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7598566308242"/>
    <x v="1"/>
    <s v="plays"/>
    <x v="3557"/>
    <d v="2014-05-04T22:38:31"/>
  </r>
  <r>
    <n v="144"/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0909090909091"/>
    <x v="1"/>
    <s v="plays"/>
    <x v="3558"/>
    <d v="2015-06-26T13:00:00"/>
  </r>
  <r>
    <n v="103.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25"/>
    <x v="1"/>
    <s v="plays"/>
    <x v="3559"/>
    <d v="2015-07-31T00:58:00"/>
  </r>
  <r>
    <n v="108.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1891891891895"/>
    <x v="1"/>
    <s v="plays"/>
    <x v="3560"/>
    <d v="2015-05-26T18:45:00"/>
  </r>
  <r>
    <n v="102.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07407407407405"/>
    <x v="1"/>
    <s v="plays"/>
    <x v="3561"/>
    <d v="2015-08-05T10:36:00"/>
  </r>
  <r>
    <n v="148.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29032258064516"/>
    <x v="1"/>
    <s v="plays"/>
    <x v="3562"/>
    <d v="2016-03-13T14:00:00"/>
  </r>
  <r>
    <n v="105.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098000000000003"/>
    <x v="1"/>
    <s v="plays"/>
    <x v="3563"/>
    <d v="2016-08-01T11:00:00"/>
  </r>
  <r>
    <n v="100.49999999999999"/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17647058823529"/>
    <x v="1"/>
    <s v="plays"/>
    <x v="3564"/>
    <d v="2015-10-05T08:00:00"/>
  </r>
  <r>
    <n v="130.55555555555557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16666666666671"/>
    <x v="1"/>
    <s v="plays"/>
    <x v="3565"/>
    <d v="2014-12-31T09:50:08"/>
  </r>
  <r>
    <n v="104.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1578947368418"/>
    <x v="1"/>
    <s v="plays"/>
    <x v="3566"/>
    <d v="2015-01-23T04:11:23"/>
  </r>
  <r>
    <n v="108.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36585365853657"/>
    <x v="1"/>
    <s v="plays"/>
    <x v="3567"/>
    <d v="2015-06-10T11:27:24"/>
  </r>
  <r>
    <n v="111.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1052631578945"/>
    <x v="1"/>
    <s v="plays"/>
    <x v="3568"/>
    <d v="2014-09-17T09:46:34"/>
  </r>
  <r>
    <n v="100.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3658536585365"/>
    <x v="1"/>
    <s v="plays"/>
    <x v="3569"/>
    <d v="2015-01-08T08:31:36"/>
  </r>
  <r>
    <n v="114.35"/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1538461538467"/>
    <x v="1"/>
    <s v="plays"/>
    <x v="3570"/>
    <d v="2014-12-30T23:00:00"/>
  </r>
  <r>
    <n v="122.06666666666668"/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x v="1"/>
    <s v="plays"/>
    <x v="3571"/>
    <d v="2014-10-30T12:36:53"/>
  </r>
  <r>
    <n v="100"/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55555555555557"/>
    <x v="1"/>
    <s v="plays"/>
    <x v="3572"/>
    <d v="2015-06-21T05:41:22"/>
  </r>
  <r>
    <n v="102.8"/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3846153846154"/>
    <x v="1"/>
    <s v="plays"/>
    <x v="3573"/>
    <d v="2014-11-08T02:00:46"/>
  </r>
  <r>
    <n v="106.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7777777777777"/>
    <x v="1"/>
    <s v="plays"/>
    <x v="3574"/>
    <d v="2014-11-13T15:37:28"/>
  </r>
  <r>
    <n v="101.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3137254901961"/>
    <x v="1"/>
    <s v="plays"/>
    <x v="3575"/>
    <d v="2016-08-10T19:59:00"/>
  </r>
  <r>
    <n v="100"/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06:10:54"/>
  </r>
  <r>
    <n v="130"/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88888888888889"/>
    <x v="1"/>
    <s v="plays"/>
    <x v="3577"/>
    <d v="2015-04-25T22:28:00"/>
  </r>
  <r>
    <n v="100.01333333333334"/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5945945945945"/>
    <x v="1"/>
    <s v="plays"/>
    <x v="3578"/>
    <d v="2016-04-30T09:36:17"/>
  </r>
  <r>
    <n v="100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4285714285715"/>
    <x v="1"/>
    <s v="plays"/>
    <x v="3579"/>
    <d v="2016-03-31T09:17:36"/>
  </r>
  <r>
    <n v="113.88888888888889"/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2962962962962"/>
    <x v="1"/>
    <s v="plays"/>
    <x v="3580"/>
    <d v="2015-02-28T20:59:00"/>
  </r>
  <r>
    <n v="100"/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3333333333336"/>
    <x v="1"/>
    <s v="plays"/>
    <x v="3581"/>
    <d v="2014-07-30T03:18:30"/>
  </r>
  <r>
    <n v="287"/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1428571428569"/>
    <x v="1"/>
    <s v="plays"/>
    <x v="3582"/>
    <d v="2016-04-04T18:18:02"/>
  </r>
  <r>
    <n v="108.5"/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25"/>
    <x v="1"/>
    <s v="plays"/>
    <x v="3583"/>
    <d v="2016-04-18T01:13:25"/>
  </r>
  <r>
    <n v="115.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375"/>
    <x v="1"/>
    <s v="plays"/>
    <x v="3584"/>
    <d v="2015-07-12T23:35:44"/>
  </r>
  <r>
    <n v="119.11764705882352"/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8695652173913"/>
    <x v="1"/>
    <s v="plays"/>
    <x v="3585"/>
    <d v="2014-12-21T09:11:30"/>
  </r>
  <r>
    <n v="109.42666666666668"/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814814814815"/>
    <x v="1"/>
    <s v="plays"/>
    <x v="3586"/>
    <d v="2016-09-23T08:44:30"/>
  </r>
  <r>
    <n v="126.6"/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07142857142858"/>
    <x v="1"/>
    <s v="plays"/>
    <x v="3587"/>
    <d v="2016-06-27T11:00:00"/>
  </r>
  <r>
    <n v="100.49999999999999"/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2727272727273"/>
    <x v="1"/>
    <s v="plays"/>
    <x v="3588"/>
    <d v="2015-04-29T15:00:00"/>
  </r>
  <r>
    <n v="127.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58064516129039"/>
    <x v="1"/>
    <s v="plays"/>
    <x v="3589"/>
    <d v="2015-05-26T07:32:27"/>
  </r>
  <r>
    <n v="100.05999999999999"/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4246575342465"/>
    <x v="1"/>
    <s v="plays"/>
    <x v="3590"/>
    <d v="2014-10-20T00:00:34"/>
  </r>
  <r>
    <n v="1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55555555555557"/>
    <x v="1"/>
    <s v="plays"/>
    <x v="3591"/>
    <d v="2015-01-23T20:59:00"/>
  </r>
  <r>
    <n v="127.25"/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14285714285708"/>
    <x v="1"/>
    <s v="plays"/>
    <x v="3592"/>
    <d v="2015-02-10T20:59:00"/>
  </r>
  <r>
    <n v="110.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86046511627907"/>
    <x v="1"/>
    <s v="plays"/>
    <x v="3593"/>
    <d v="2015-01-05T12:26:00"/>
  </r>
  <r>
    <n v="125.93749999999999"/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2222222222221"/>
    <x v="1"/>
    <s v="plays"/>
    <x v="3594"/>
    <d v="2016-09-03T17:36:22"/>
  </r>
  <r>
    <n v="118.5"/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3548387096776"/>
    <x v="1"/>
    <s v="plays"/>
    <x v="3595"/>
    <d v="2015-03-12T22:59:00"/>
  </r>
  <r>
    <n v="107.72727272727272"/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x v="1"/>
    <s v="plays"/>
    <x v="3596"/>
    <d v="2014-08-26T09:09:42"/>
  </r>
  <r>
    <n v="102.60000000000001"/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27272727272734"/>
    <x v="1"/>
    <s v="plays"/>
    <x v="3597"/>
    <d v="2016-03-02T21:59:00"/>
  </r>
  <r>
    <n v="110.1"/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77777777777779"/>
    <x v="1"/>
    <s v="plays"/>
    <x v="3598"/>
    <d v="2014-09-02T20:59:00"/>
  </r>
  <r>
    <n v="202"/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1764705882355"/>
    <x v="1"/>
    <s v="plays"/>
    <x v="3599"/>
    <d v="2015-08-29T16:00:00"/>
  </r>
  <r>
    <n v="130"/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x v="1"/>
    <s v="plays"/>
    <x v="3600"/>
    <d v="2016-10-13T12:22:44"/>
  </r>
  <r>
    <n v="104.35000000000001"/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77358490566039"/>
    <x v="1"/>
    <s v="plays"/>
    <x v="3601"/>
    <d v="2015-01-16T15:58:02"/>
  </r>
  <r>
    <n v="100.05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3469387755105"/>
    <x v="1"/>
    <s v="plays"/>
    <x v="3602"/>
    <d v="2016-05-17T13:27:59"/>
  </r>
  <r>
    <n v="170.66666666666666"/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2280701754383"/>
    <x v="1"/>
    <s v="plays"/>
    <x v="3603"/>
    <d v="2015-11-05T13:44:40"/>
  </r>
  <r>
    <n v="112.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5797101449275"/>
    <x v="1"/>
    <s v="plays"/>
    <x v="3604"/>
    <d v="2016-04-28T22:59:00"/>
  </r>
  <r>
    <n v="1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66666666666668"/>
    <x v="1"/>
    <s v="plays"/>
    <x v="3605"/>
    <d v="2016-02-13T11:02:06"/>
  </r>
  <r>
    <n v="130.26666666666665"/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25"/>
    <x v="1"/>
    <s v="plays"/>
    <x v="3606"/>
    <d v="2016-08-14T06:30:57"/>
  </r>
  <r>
    <n v="105.45454545454544"/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x v="1"/>
    <s v="plays"/>
    <x v="3607"/>
    <d v="2015-12-14T16:00:00"/>
  </r>
  <r>
    <n v="100"/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2962962962963"/>
    <x v="1"/>
    <s v="plays"/>
    <x v="3608"/>
    <d v="2016-06-17T06:00:00"/>
  </r>
  <r>
    <n v="153.31632653061226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0952380952381"/>
    <x v="1"/>
    <s v="plays"/>
    <x v="3609"/>
    <d v="2016-03-30T14:48:05"/>
  </r>
  <r>
    <n v="162.30000000000001"/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4838709677416"/>
    <x v="1"/>
    <s v="plays"/>
    <x v="3610"/>
    <d v="2015-08-17T02:22:16"/>
  </r>
  <r>
    <n v="136"/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66666666666671"/>
    <x v="1"/>
    <s v="plays"/>
    <x v="3611"/>
    <d v="2015-04-08T00:53:21"/>
  </r>
  <r>
    <n v="144.4"/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6666666666667"/>
    <x v="1"/>
    <s v="plays"/>
    <x v="3612"/>
    <d v="2014-06-09T09:26:51"/>
  </r>
  <r>
    <n v="100"/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x v="1"/>
    <s v="plays"/>
    <x v="3613"/>
    <d v="2014-06-28T06:09:34"/>
  </r>
  <r>
    <n v="100.8"/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2957746478872"/>
    <x v="1"/>
    <s v="plays"/>
    <x v="3614"/>
    <d v="2015-06-18T17:00:16"/>
  </r>
  <r>
    <n v="106.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3333333333336"/>
    <x v="1"/>
    <s v="plays"/>
    <x v="3615"/>
    <d v="2015-12-10T06:14:56"/>
  </r>
  <r>
    <n v="124.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3333333333329"/>
    <x v="1"/>
    <s v="plays"/>
    <x v="3616"/>
    <d v="2015-03-19T13:47:44"/>
  </r>
  <r>
    <n v="118.91891891891892"/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4901960784313"/>
    <x v="1"/>
    <s v="plays"/>
    <x v="3617"/>
    <d v="2017-02-27T16:00:00"/>
  </r>
  <r>
    <n v="101"/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1428571428569"/>
    <x v="1"/>
    <s v="plays"/>
    <x v="3618"/>
    <d v="2015-06-03T07:04:10"/>
  </r>
  <r>
    <n v="112.99999999999999"/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0588235294116"/>
    <x v="1"/>
    <s v="plays"/>
    <x v="3619"/>
    <d v="2016-11-19T14:00:00"/>
  </r>
  <r>
    <n v="105.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65989847715734"/>
    <x v="1"/>
    <s v="plays"/>
    <x v="3620"/>
    <d v="2015-03-04T20:00:00"/>
  </r>
  <r>
    <n v="109.73333333333332"/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28571428571432"/>
    <x v="1"/>
    <s v="plays"/>
    <x v="3621"/>
    <d v="2016-09-30T13:00:00"/>
  </r>
  <r>
    <n v="100.099"/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66190476190479"/>
    <x v="1"/>
    <s v="plays"/>
    <x v="3622"/>
    <d v="2014-09-27T19:23:00"/>
  </r>
  <r>
    <n v="120"/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35294117647058"/>
    <x v="1"/>
    <s v="plays"/>
    <x v="3623"/>
    <d v="2014-07-25T23:00:00"/>
  </r>
  <r>
    <n v="104.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17948717948715"/>
    <x v="1"/>
    <s v="plays"/>
    <x v="3624"/>
    <d v="2016-08-23T10:34:50"/>
  </r>
  <r>
    <n v="102.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87179487179489"/>
    <x v="1"/>
    <s v="plays"/>
    <x v="3625"/>
    <d v="2015-07-02T07:39:37"/>
  </r>
  <r>
    <n v="101.82500000000002"/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4166666666671"/>
    <x v="1"/>
    <s v="plays"/>
    <x v="3626"/>
    <d v="2014-08-16T08:00:57"/>
  </r>
  <r>
    <n v="100"/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65517241379317"/>
    <x v="1"/>
    <s v="plays"/>
    <x v="3627"/>
    <d v="2016-05-20T19:59:00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x v="1"/>
    <s v="musical"/>
    <x v="3628"/>
    <d v="2015-12-13T12:59:56"/>
  </r>
  <r>
    <n v="1.999999999946489E-4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x v="1"/>
    <s v="musical"/>
    <x v="3629"/>
    <d v="2016-05-05T09:00:00"/>
  </r>
  <r>
    <n v="3.3333333333329662E-2"/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x v="1"/>
    <s v="musical"/>
    <x v="3630"/>
    <d v="2014-11-29T13:19:50"/>
  </r>
  <r>
    <n v="51.023391812865505"/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135593220338"/>
    <x v="1"/>
    <s v="musical"/>
    <x v="3631"/>
    <d v="2014-09-22T19:59:00"/>
  </r>
  <r>
    <n v="19.999999999999996"/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x v="1"/>
    <s v="musical"/>
    <x v="3632"/>
    <d v="2014-11-23T14:29:09"/>
  </r>
  <r>
    <n v="35.24"/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38709677419352"/>
    <x v="1"/>
    <s v="musical"/>
    <x v="3633"/>
    <d v="2016-11-18T17:00:00"/>
  </r>
  <r>
    <n v="4.2466666666666653"/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444444444446"/>
    <x v="1"/>
    <s v="musical"/>
    <x v="3634"/>
    <d v="2017-01-13T19:59:00"/>
  </r>
  <r>
    <n v="36.457142857142856"/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x v="1"/>
    <s v="musical"/>
    <x v="3635"/>
    <d v="2016-04-20T13:11:16"/>
  </r>
  <r>
    <n v="0"/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x v="1"/>
    <s v="musical"/>
    <x v="3636"/>
    <d v="2015-09-14T08:40:29"/>
  </r>
  <r>
    <n v="30.866666666666664"/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2857142857139"/>
    <x v="1"/>
    <s v="musical"/>
    <x v="3637"/>
    <d v="2015-01-01T08:48:55"/>
  </r>
  <r>
    <n v="6.5454545454545432"/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x v="1"/>
    <s v="musical"/>
    <x v="3638"/>
    <d v="2015-04-19T07:08:52"/>
  </r>
  <r>
    <n v="4.0000000000040004E-3"/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x v="1"/>
    <s v="musical"/>
    <x v="3639"/>
    <d v="2016-10-07T07:11:00"/>
  </r>
  <r>
    <n v="5.5000000000000053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33333333333332"/>
    <x v="1"/>
    <s v="musical"/>
    <x v="3640"/>
    <d v="2015-05-10T10:45:3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x v="1"/>
    <s v="musical"/>
    <x v="3641"/>
    <d v="2014-10-04T21:00:00"/>
  </r>
  <r>
    <n v="2.1428571428571463"/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x v="1"/>
    <s v="musical"/>
    <x v="3642"/>
    <d v="2015-11-30T09:00:0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x v="1"/>
    <s v="musical"/>
    <x v="3643"/>
    <d v="2015-11-16T20:27:19"/>
  </r>
  <r>
    <n v="16.420000000000002"/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16666666666671"/>
    <x v="1"/>
    <s v="musical"/>
    <x v="3644"/>
    <d v="2016-03-07T20:59:00"/>
  </r>
  <r>
    <n v="0.10000000000000009"/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x v="1"/>
    <s v="musical"/>
    <x v="3645"/>
    <d v="2016-11-21T16:17:18"/>
  </r>
  <r>
    <n v="4.8100000000000032"/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25"/>
    <x v="1"/>
    <s v="musical"/>
    <x v="3646"/>
    <d v="2015-06-16T15:30:00"/>
  </r>
  <r>
    <n v="6.0000000000000053"/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x v="1"/>
    <s v="musical"/>
    <x v="3647"/>
    <d v="2016-09-30T09:58:47"/>
  </r>
  <r>
    <n v="100.38249999999999"/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109589041093"/>
    <x v="1"/>
    <s v="plays"/>
    <x v="3648"/>
    <d v="2014-10-04T23:00:45"/>
  </r>
  <r>
    <n v="1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x v="1"/>
    <s v="plays"/>
    <x v="3649"/>
    <d v="2014-06-16T09:06:34"/>
  </r>
  <r>
    <n v="100"/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1764705882351"/>
    <x v="1"/>
    <s v="plays"/>
    <x v="3650"/>
    <d v="2016-02-02T03:29:44"/>
  </r>
  <r>
    <n v="1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77777777777779"/>
    <x v="1"/>
    <s v="plays"/>
    <x v="3651"/>
    <d v="2014-08-10T07:59:00"/>
  </r>
  <r>
    <n v="250.66666666666669"/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35294117647058"/>
    <x v="1"/>
    <s v="plays"/>
    <x v="3652"/>
    <d v="2016-08-24T19:59:00"/>
  </r>
  <r>
    <n v="100.49999999999999"/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09090909090907"/>
    <x v="1"/>
    <s v="plays"/>
    <x v="3653"/>
    <d v="2015-08-05T00:43:27"/>
  </r>
  <r>
    <n v="174.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210526315789"/>
    <x v="1"/>
    <s v="plays"/>
    <x v="3654"/>
    <d v="2016-04-03T09:00:00"/>
  </r>
  <r>
    <n v="116.26"/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2278481012665"/>
    <x v="1"/>
    <s v="plays"/>
    <x v="3655"/>
    <d v="2015-07-17T22:59:00"/>
  </r>
  <r>
    <n v="105.82000000000001"/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173913043478"/>
    <x v="1"/>
    <s v="plays"/>
    <x v="3656"/>
    <d v="2017-02-01T14:59:00"/>
  </r>
  <r>
    <n v="110.75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1"/>
    <s v="plays"/>
    <x v="3657"/>
    <d v="2016-06-01T13:42:00"/>
  </r>
  <r>
    <n v="100.66666666666666"/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x v="1"/>
    <s v="plays"/>
    <x v="3658"/>
    <d v="2014-07-01T19:59:00"/>
  </r>
  <r>
    <n v="102.03333333333333"/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153846153845"/>
    <x v="1"/>
    <s v="plays"/>
    <x v="3659"/>
    <d v="2015-03-19T06:39:00"/>
  </r>
  <r>
    <n v="100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3636363636363"/>
    <x v="1"/>
    <s v="plays"/>
    <x v="3660"/>
    <d v="2014-12-23T13:08:45"/>
  </r>
  <r>
    <n v="111.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x v="1"/>
    <s v="plays"/>
    <x v="3661"/>
    <d v="2016-04-09T20:00:00"/>
  </r>
  <r>
    <n v="101.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x v="1"/>
    <s v="plays"/>
    <x v="3662"/>
    <d v="2015-03-30T20:16:54"/>
  </r>
  <r>
    <n v="104"/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x v="1"/>
    <s v="plays"/>
    <x v="3663"/>
    <d v="2016-12-21T03:50:30"/>
  </r>
  <r>
    <n v="109.375"/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263157894737"/>
    <x v="1"/>
    <s v="plays"/>
    <x v="3664"/>
    <d v="2016-06-15T21:58:09"/>
  </r>
  <r>
    <n v="115.16129032258064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x v="1"/>
    <s v="plays"/>
    <x v="3665"/>
    <d v="2015-10-28T11:54:00"/>
  </r>
  <r>
    <n v="100"/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78947368421051"/>
    <x v="1"/>
    <s v="plays"/>
    <x v="3666"/>
    <d v="2014-07-23T23:00:00"/>
  </r>
  <r>
    <n v="103.17033333333335"/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3965517241382"/>
    <x v="1"/>
    <s v="plays"/>
    <x v="3667"/>
    <d v="2015-07-18T15:16:59"/>
  </r>
  <r>
    <n v="103.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4285714285715"/>
    <x v="1"/>
    <s v="plays"/>
    <x v="3668"/>
    <d v="2015-07-23T10:33:00"/>
  </r>
  <r>
    <n v="138.20000000000002"/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4117647058826"/>
    <x v="1"/>
    <s v="plays"/>
    <x v="3669"/>
    <d v="2015-06-11T08:12:17"/>
  </r>
  <r>
    <n v="109.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83333333333332"/>
    <x v="1"/>
    <s v="plays"/>
    <x v="3670"/>
    <d v="2015-05-31T15:00:00"/>
  </r>
  <r>
    <n v="100.85714285714286"/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x v="1"/>
    <s v="plays"/>
    <x v="3671"/>
    <d v="2014-07-20T19:59:00"/>
  </r>
  <r>
    <n v="101.53333333333335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38596491228068"/>
    <x v="1"/>
    <s v="plays"/>
    <x v="3672"/>
    <d v="2014-09-26T14:43:04"/>
  </r>
  <r>
    <n v="113.625"/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8421052631582"/>
    <x v="1"/>
    <s v="plays"/>
    <x v="3673"/>
    <d v="2014-11-05T04:52:00"/>
  </r>
  <r>
    <n v="100"/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129032258064"/>
    <x v="1"/>
    <s v="plays"/>
    <x v="3674"/>
    <d v="2016-09-03T12:57:09"/>
  </r>
  <r>
    <n v="140"/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3333333333332"/>
    <x v="1"/>
    <s v="plays"/>
    <x v="3675"/>
    <d v="2016-05-15T15:00:00"/>
  </r>
  <r>
    <n v="128.75"/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75"/>
    <x v="1"/>
    <s v="plays"/>
    <x v="3676"/>
    <d v="2014-09-12T11:34:44"/>
  </r>
  <r>
    <n v="102.90416666666667"/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2763819095475"/>
    <x v="1"/>
    <s v="plays"/>
    <x v="3677"/>
    <d v="2014-07-02T19:59:00"/>
  </r>
  <r>
    <n v="102.49999999999999"/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29032258064512"/>
    <x v="1"/>
    <s v="plays"/>
    <x v="3678"/>
    <d v="2015-05-31T04:44:58"/>
  </r>
  <r>
    <n v="110.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x v="1"/>
    <s v="plays"/>
    <x v="3679"/>
    <d v="2014-06-30T20:59:00"/>
  </r>
  <r>
    <n v="112.76666666666667"/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x v="1"/>
    <s v="plays"/>
    <x v="3680"/>
    <d v="2016-10-05T02:53:54"/>
  </r>
  <r>
    <n v="111.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66666666666664"/>
    <x v="1"/>
    <s v="plays"/>
    <x v="3681"/>
    <d v="2016-01-15T07:38:10"/>
  </r>
  <r>
    <n v="139.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28358208955223"/>
    <x v="1"/>
    <s v="plays"/>
    <x v="3682"/>
    <d v="2014-06-15T22:59:00"/>
  </r>
  <r>
    <n v="110.85714285714286"/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87878787878789"/>
    <x v="1"/>
    <s v="plays"/>
    <x v="3683"/>
    <d v="2016-10-19T18:48:16"/>
  </r>
  <r>
    <n v="139.06666666666666"/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47826086956523"/>
    <x v="1"/>
    <s v="plays"/>
    <x v="3684"/>
    <d v="2015-09-01T20:19:46"/>
  </r>
  <r>
    <n v="105.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4444444444443"/>
    <x v="1"/>
    <s v="plays"/>
    <x v="3685"/>
    <d v="2014-05-19T13:00:00"/>
  </r>
  <r>
    <n v="101.42857142857142"/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66666666666664"/>
    <x v="1"/>
    <s v="plays"/>
    <x v="3686"/>
    <d v="2015-08-28T19:59:00"/>
  </r>
  <r>
    <n v="100.245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x v="1"/>
    <s v="plays"/>
    <x v="3687"/>
    <d v="2014-06-26T21:14:15"/>
  </r>
  <r>
    <n v="109.16666666666666"/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4358974358978"/>
    <x v="1"/>
    <s v="plays"/>
    <x v="3688"/>
    <d v="2014-08-08T10:53:24"/>
  </r>
  <r>
    <n v="118.33333333333333"/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58064516129032"/>
    <x v="1"/>
    <s v="plays"/>
    <x v="3689"/>
    <d v="2015-06-21T14:25:00"/>
  </r>
  <r>
    <n v="120"/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4516129032256"/>
    <x v="1"/>
    <s v="plays"/>
    <x v="3690"/>
    <d v="2014-11-27T07:21:23"/>
  </r>
  <r>
    <n v="127.96000000000001"/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0291970802921"/>
    <x v="1"/>
    <s v="plays"/>
    <x v="3691"/>
    <d v="2015-03-01T20:59:00"/>
  </r>
  <r>
    <n v="126"/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17647058823536"/>
    <x v="1"/>
    <s v="plays"/>
    <x v="3692"/>
    <d v="2014-09-18T16:00:00"/>
  </r>
  <r>
    <n v="129.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4285714285715"/>
    <x v="1"/>
    <s v="plays"/>
    <x v="3693"/>
    <d v="2015-11-30T14:30:00"/>
  </r>
  <r>
    <n v="107.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66666666666664"/>
    <x v="1"/>
    <s v="plays"/>
    <x v="3694"/>
    <d v="2016-06-05T18:00:00"/>
  </r>
  <r>
    <n v="100.125"/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363636363636"/>
    <x v="1"/>
    <s v="plays"/>
    <x v="3695"/>
    <d v="2015-01-11T12:53:30"/>
  </r>
  <r>
    <n v="1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3589743589745"/>
    <x v="1"/>
    <s v="plays"/>
    <x v="3696"/>
    <d v="2015-02-13T06:48:36"/>
  </r>
  <r>
    <n v="108"/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x v="1"/>
    <s v="plays"/>
    <x v="3697"/>
    <d v="2016-05-10T03:10:48"/>
  </r>
  <r>
    <n v="110.52"/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2352941176471"/>
    <x v="1"/>
    <s v="plays"/>
    <x v="3698"/>
    <d v="2016-03-02T11:21:27"/>
  </r>
  <r>
    <n v="100.8"/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x v="1"/>
    <s v="plays"/>
    <x v="3699"/>
    <d v="2014-10-15T06:26:56"/>
  </r>
  <r>
    <n v="121.2"/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66666666666664"/>
    <x v="1"/>
    <s v="plays"/>
    <x v="3700"/>
    <d v="2014-09-30T08:00:00"/>
  </r>
  <r>
    <n v="100.33333333333334"/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89743589743591"/>
    <x v="1"/>
    <s v="plays"/>
    <x v="3701"/>
    <d v="2015-06-04T04:59:53"/>
  </r>
  <r>
    <n v="109.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5238095238096"/>
    <x v="1"/>
    <s v="plays"/>
    <x v="3702"/>
    <d v="2016-07-10T14:59:00"/>
  </r>
  <r>
    <n v="123.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x v="1"/>
    <s v="plays"/>
    <x v="3703"/>
    <d v="2016-08-12T22:59:00"/>
  </r>
  <r>
    <n v="136.33666666666667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48518518518518"/>
    <x v="1"/>
    <s v="plays"/>
    <x v="3704"/>
    <d v="2016-05-31T08:33:14"/>
  </r>
  <r>
    <n v="103.46657233816768"/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1428571428569"/>
    <x v="1"/>
    <s v="plays"/>
    <x v="3705"/>
    <d v="2014-06-23T10:00:00"/>
  </r>
  <r>
    <n v="121.33333333333334"/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x v="1"/>
    <s v="plays"/>
    <x v="3706"/>
    <d v="2014-09-12T13:55:49"/>
  </r>
  <r>
    <n v="186"/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69565217391298"/>
    <x v="1"/>
    <s v="plays"/>
    <x v="3707"/>
    <d v="2016-07-21T21:26:00"/>
  </r>
  <r>
    <n v="300"/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46153846153847"/>
    <x v="1"/>
    <s v="plays"/>
    <x v="3708"/>
    <d v="2014-07-03T19:24:46"/>
  </r>
  <r>
    <n v="108.25"/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28571428571427"/>
    <x v="1"/>
    <s v="plays"/>
    <x v="3709"/>
    <d v="2014-06-25T08:59:06"/>
  </r>
  <r>
    <n v="141.15384615384613"/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62962962962962"/>
    <x v="1"/>
    <s v="plays"/>
    <x v="3710"/>
    <d v="2015-04-03T05:49:48"/>
  </r>
  <r>
    <n v="114.00000000000001"/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2857142857142"/>
    <x v="1"/>
    <s v="plays"/>
    <x v="3711"/>
    <d v="2014-06-15T08:00:00"/>
  </r>
  <r>
    <n v="153.73333333333332"/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6538461538461"/>
    <x v="1"/>
    <s v="plays"/>
    <x v="3712"/>
    <d v="2015-05-30T22:59:00"/>
  </r>
  <r>
    <n v="101.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210526315789"/>
    <x v="1"/>
    <s v="plays"/>
    <x v="3713"/>
    <d v="2016-06-04T09:42:46"/>
  </r>
  <r>
    <n v="102.35000000000001"/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1546391752578"/>
    <x v="1"/>
    <s v="plays"/>
    <x v="3714"/>
    <d v="2015-05-25T19:59:00"/>
  </r>
  <r>
    <n v="102.57142857142858"/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296296296296"/>
    <x v="1"/>
    <s v="plays"/>
    <x v="3715"/>
    <d v="2015-03-31T04:52:00"/>
  </r>
  <r>
    <n v="155.75"/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16666666666664"/>
    <x v="1"/>
    <s v="plays"/>
    <x v="3716"/>
    <d v="2016-01-21T13:18:29"/>
  </r>
  <r>
    <n v="100.75"/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x v="1"/>
    <s v="plays"/>
    <x v="3717"/>
    <d v="2015-05-09T12:47:29"/>
  </r>
  <r>
    <n v="239.4"/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1739130434781"/>
    <x v="1"/>
    <s v="plays"/>
    <x v="3718"/>
    <d v="2015-02-27T09:11:15"/>
  </r>
  <r>
    <n v="210"/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x v="1"/>
    <s v="plays"/>
    <x v="3719"/>
    <d v="2015-06-22T09:31:06"/>
  </r>
  <r>
    <n v="104.51515151515152"/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24999999999994"/>
    <x v="1"/>
    <s v="plays"/>
    <x v="3720"/>
    <d v="2015-07-02T15:50:06"/>
  </r>
  <r>
    <n v="100.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4545454545455"/>
    <x v="1"/>
    <s v="plays"/>
    <x v="3721"/>
    <d v="2014-11-05T15:28:04"/>
  </r>
  <r>
    <n v="111.20000000000002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57142857142858"/>
    <x v="1"/>
    <s v="plays"/>
    <x v="3722"/>
    <d v="2016-02-11T14:59:00"/>
  </r>
  <r>
    <n v="102.04444444444445"/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88888888888886"/>
    <x v="1"/>
    <s v="plays"/>
    <x v="3723"/>
    <d v="2014-11-30T11:04:22"/>
  </r>
  <r>
    <n v="102.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45505617977533"/>
    <x v="1"/>
    <s v="plays"/>
    <x v="3724"/>
    <d v="2016-05-04T15:00:00"/>
  </r>
  <r>
    <n v="1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x v="1"/>
    <s v="plays"/>
    <x v="3725"/>
    <d v="2016-02-18T13:30:00"/>
  </r>
  <r>
    <n v="338.70588235294122"/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86956521739133"/>
    <x v="1"/>
    <s v="plays"/>
    <x v="3726"/>
    <d v="2016-04-29T13:00:00"/>
  </r>
  <r>
    <n v="100.75"/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0606060606062"/>
    <x v="1"/>
    <s v="plays"/>
    <x v="3727"/>
    <d v="2016-10-19T20:55:00"/>
  </r>
  <r>
    <n v="9.3099999999999952"/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4516129032256"/>
    <x v="1"/>
    <s v="plays"/>
    <x v="3728"/>
    <d v="2015-08-18T20:06:16"/>
  </r>
  <r>
    <n v="7.24000000000000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x v="1"/>
    <s v="plays"/>
    <x v="3729"/>
    <d v="2015-03-22T19:55:12"/>
  </r>
  <r>
    <n v="9.9999999999999982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x v="1"/>
    <s v="plays"/>
    <x v="3730"/>
    <d v="2015-08-17T08:15:59"/>
  </r>
  <r>
    <n v="11.272727272727268"/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66666666666664"/>
    <x v="1"/>
    <s v="plays"/>
    <x v="3731"/>
    <d v="2015-01-09T19:23:00"/>
  </r>
  <r>
    <n v="15.411764705882359"/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x v="1"/>
    <s v="plays"/>
    <x v="3732"/>
    <d v="2015-01-24T04:00:00"/>
  </r>
  <r>
    <n v="0"/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x v="1"/>
    <s v="plays"/>
    <x v="3733"/>
    <d v="2015-04-18T14:30:00"/>
  </r>
  <r>
    <n v="28.466666666666661"/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x v="1"/>
    <s v="plays"/>
    <x v="3734"/>
    <d v="2015-05-25T13:38:16"/>
  </r>
  <r>
    <n v="13.33333333333333"/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x v="1"/>
    <s v="plays"/>
    <x v="3735"/>
    <d v="2015-05-28T08:38:09"/>
  </r>
  <r>
    <n v="0.66666666666667096"/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x v="1"/>
    <s v="plays"/>
    <x v="3736"/>
    <d v="2015-03-23T10:00:00"/>
  </r>
  <r>
    <n v="21.428571428571431"/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x v="1"/>
    <s v="plays"/>
    <x v="3737"/>
    <d v="2015-11-11T22:59:00"/>
  </r>
  <r>
    <n v="18.000000000000004"/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x v="1"/>
    <s v="plays"/>
    <x v="3738"/>
    <d v="2014-07-15T14:00:00"/>
  </r>
  <r>
    <n v="20.125000000000004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25"/>
    <x v="1"/>
    <s v="plays"/>
    <x v="3739"/>
    <d v="2016-07-17T02:47:48"/>
  </r>
  <r>
    <n v="17.900000000000006"/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1428571428573"/>
    <x v="1"/>
    <s v="plays"/>
    <x v="3740"/>
    <d v="2014-08-11T17:53:58"/>
  </r>
  <r>
    <n v="0"/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x v="1"/>
    <s v="plays"/>
    <x v="3741"/>
    <d v="2015-12-17T14:05:50"/>
  </r>
  <r>
    <n v="2.0000000000000018"/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x v="1"/>
    <s v="plays"/>
    <x v="3742"/>
    <d v="2014-09-05T21:09:04"/>
  </r>
  <r>
    <n v="0"/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x v="1"/>
    <s v="plays"/>
    <x v="3743"/>
    <d v="2014-07-03T09:02:44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x v="1"/>
    <s v="plays"/>
    <x v="3744"/>
    <d v="2014-07-04T19:59:00"/>
  </r>
  <r>
    <n v="9.9999999999999982"/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08:45:02"/>
  </r>
  <r>
    <n v="2.376470588235291"/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x v="1"/>
    <s v="plays"/>
    <x v="3746"/>
    <d v="2016-10-08T01:20:39"/>
  </r>
  <r>
    <n v="1.0000000000000009"/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x v="1"/>
    <s v="plays"/>
    <x v="3747"/>
    <d v="2015-07-05T14:59:00"/>
  </r>
  <r>
    <n v="103.52"/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38461538461533"/>
    <x v="1"/>
    <s v="musical"/>
    <x v="3748"/>
    <d v="2016-02-15T21:59:00"/>
  </r>
  <r>
    <n v="105"/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x v="1"/>
    <s v="musical"/>
    <x v="3749"/>
    <d v="2016-04-28T19:59:00"/>
  </r>
  <r>
    <n v="100.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x v="1"/>
    <s v="musical"/>
    <x v="3750"/>
    <d v="2015-02-09T23:59:00"/>
  </r>
  <r>
    <n v="132.6"/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4545454545455"/>
    <x v="1"/>
    <s v="musical"/>
    <x v="3751"/>
    <d v="2016-04-02T15:51:13"/>
  </r>
  <r>
    <n v="112.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66666666666664"/>
    <x v="1"/>
    <s v="musical"/>
    <x v="3752"/>
    <d v="2016-10-16T13:00:00"/>
  </r>
  <r>
    <n v="103.34"/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333333333332"/>
    <x v="1"/>
    <s v="musical"/>
    <x v="3753"/>
    <d v="2015-06-02T16:00:00"/>
  </r>
  <r>
    <n v="120"/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111111111111"/>
    <x v="1"/>
    <s v="musical"/>
    <x v="3754"/>
    <d v="2014-07-25T20:59:00"/>
  </r>
  <r>
    <n v="129.63636363636363"/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4285714285715"/>
    <x v="1"/>
    <s v="musical"/>
    <x v="3755"/>
    <d v="2016-04-15T12:48:27"/>
  </r>
  <r>
    <n v="101.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705882352939"/>
    <x v="1"/>
    <s v="musical"/>
    <x v="3756"/>
    <d v="2014-06-11T11:33:18"/>
  </r>
  <r>
    <n v="108.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12:25:15"/>
  </r>
  <r>
    <n v="102.33333333333334"/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3846153846154"/>
    <x v="1"/>
    <s v="musical"/>
    <x v="3758"/>
    <d v="2014-05-18T21:00:00"/>
  </r>
  <r>
    <n v="110.24424999999999"/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1022727272733"/>
    <x v="1"/>
    <s v="musical"/>
    <x v="3759"/>
    <d v="2015-08-25T18:35:53"/>
  </r>
  <r>
    <n v="101.0154"/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02967032967035"/>
    <x v="1"/>
    <s v="musical"/>
    <x v="3760"/>
    <d v="2014-05-05T04:36:26"/>
  </r>
  <r>
    <n v="100"/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6666666666666"/>
    <x v="1"/>
    <s v="musical"/>
    <x v="3761"/>
    <d v="2015-08-10T15:00:00"/>
  </r>
  <r>
    <n v="106.24"/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28571428571431"/>
    <x v="1"/>
    <s v="musical"/>
    <x v="3762"/>
    <d v="2015-08-02T11:31:29"/>
  </r>
  <r>
    <n v="100"/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35064935064929"/>
    <x v="1"/>
    <s v="musical"/>
    <x v="3763"/>
    <d v="2015-04-01T09:00:26"/>
  </r>
  <r>
    <n v="100"/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55555555555557"/>
    <x v="1"/>
    <s v="musical"/>
    <x v="3764"/>
    <d v="2016-05-28T16:36:00"/>
  </r>
  <r>
    <n v="113.45714285714286"/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4299065420567"/>
    <x v="1"/>
    <s v="musical"/>
    <x v="3765"/>
    <d v="2014-07-30T10:38:02"/>
  </r>
  <r>
    <n v="102.65010000000001"/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271875"/>
    <x v="1"/>
    <s v="musical"/>
    <x v="3766"/>
    <d v="2014-07-02T20:00:45"/>
  </r>
  <r>
    <n v="116.75"/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696428571428569"/>
    <x v="1"/>
    <s v="musical"/>
    <x v="3767"/>
    <d v="2015-02-28T20:59:00"/>
  </r>
  <r>
    <n v="107.65274999999998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43275862068955"/>
    <x v="1"/>
    <s v="musical"/>
    <x v="3768"/>
    <d v="2014-06-12T09:28:10"/>
  </r>
  <r>
    <n v="100"/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3333333333329"/>
    <x v="1"/>
    <s v="musical"/>
    <x v="3769"/>
    <d v="2016-04-15T06:21:19"/>
  </r>
  <r>
    <n v="100"/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14:20:10"/>
  </r>
  <r>
    <n v="146"/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1052631578945"/>
    <x v="1"/>
    <s v="musical"/>
    <x v="3771"/>
    <d v="2016-05-17T16:00:00"/>
  </r>
  <r>
    <n v="110.2"/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6969696969697"/>
    <x v="1"/>
    <s v="musical"/>
    <x v="3772"/>
    <d v="2016-11-28T22:00:00"/>
  </r>
  <r>
    <n v="108.2"/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2280701754383"/>
    <x v="1"/>
    <s v="musical"/>
    <x v="3773"/>
    <d v="2016-11-14T18:08:00"/>
  </r>
  <r>
    <n v="100"/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1:00:55"/>
  </r>
  <r>
    <n v="100.25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428571428572"/>
    <x v="1"/>
    <s v="musical"/>
    <x v="3775"/>
    <d v="2015-04-08T20:00:00"/>
  </r>
  <r>
    <n v="106.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19148936170208"/>
    <x v="1"/>
    <s v="musical"/>
    <x v="3776"/>
    <d v="2014-07-31T17:00:00"/>
  </r>
  <r>
    <n v="143.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2372881355931"/>
    <x v="1"/>
    <s v="musical"/>
    <x v="3777"/>
    <d v="2014-09-26T20:00:00"/>
  </r>
  <r>
    <n v="105.04166666666666"/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27777777777771"/>
    <x v="1"/>
    <s v="musical"/>
    <x v="3778"/>
    <d v="2015-02-14T11:39:40"/>
  </r>
  <r>
    <n v="103.98"/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2608695652173"/>
    <x v="1"/>
    <s v="musical"/>
    <x v="3779"/>
    <d v="2016-03-26T08:39:00"/>
  </r>
  <r>
    <n v="120"/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x v="1"/>
    <s v="musical"/>
    <x v="3780"/>
    <d v="2015-07-13T12:06:00"/>
  </r>
  <r>
    <n v="109.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0384615384616"/>
    <x v="1"/>
    <s v="musical"/>
    <x v="3781"/>
    <d v="2014-09-08T13:11:25"/>
  </r>
  <r>
    <n v="101.75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0370370370367"/>
    <x v="1"/>
    <s v="musical"/>
    <x v="3782"/>
    <d v="2016-07-24T15:00:00"/>
  </r>
  <r>
    <n v="128.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8333333333329"/>
    <x v="1"/>
    <s v="musical"/>
    <x v="3783"/>
    <d v="2016-03-15T08:00:00"/>
  </r>
  <r>
    <n v="114.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d v="2016-07-10T15:32:12"/>
  </r>
  <r>
    <n v="150.74999999999997"/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x v="1"/>
    <s v="musical"/>
    <x v="3785"/>
    <d v="2016-08-02T02:03:00"/>
  </r>
  <r>
    <n v="110.96666666666665"/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4647887323937"/>
    <x v="1"/>
    <s v="musical"/>
    <x v="3786"/>
    <d v="2016-05-26T16:54:35"/>
  </r>
  <r>
    <n v="100.28571428571429"/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x v="1"/>
    <s v="musical"/>
    <x v="3787"/>
    <d v="2015-07-10T19:59:00"/>
  </r>
  <r>
    <n v="0.66666666666667096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x v="1"/>
    <s v="musical"/>
    <x v="3788"/>
    <d v="2015-12-23T08:18:00"/>
  </r>
  <r>
    <n v="3.267605633802817"/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x v="1"/>
    <s v="musical"/>
    <x v="3789"/>
    <d v="2015-06-15T11:10:18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x v="1"/>
    <s v="musical"/>
    <x v="3790"/>
    <d v="2016-11-22T09:00:23"/>
  </r>
  <r>
    <n v="0"/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x v="1"/>
    <s v="musical"/>
    <x v="3791"/>
    <d v="2014-07-06T08:36:32"/>
  </r>
  <r>
    <n v="0.28000000000000247"/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x v="1"/>
    <s v="musical"/>
    <x v="3792"/>
    <d v="2015-07-15T02:43:42"/>
  </r>
  <r>
    <n v="59.657142857142851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x v="1"/>
    <s v="musical"/>
    <x v="3793"/>
    <d v="2014-12-16T14:32:09"/>
  </r>
  <r>
    <n v="1.0000000000000009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x v="1"/>
    <s v="musical"/>
    <x v="3794"/>
    <d v="2015-06-07T05:55:54"/>
  </r>
  <r>
    <n v="1.6666666666666718"/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x v="1"/>
    <s v="musical"/>
    <x v="3795"/>
    <d v="2015-08-28T14:30:00"/>
  </r>
  <r>
    <n v="4.4444444444402542E-3"/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x v="1"/>
    <s v="musical"/>
    <x v="3796"/>
    <d v="2017-01-13T16:42:36"/>
  </r>
  <r>
    <n v="89.66666666666667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0540540540542"/>
    <x v="1"/>
    <s v="musical"/>
    <x v="3797"/>
    <d v="2015-04-20T13:09:25"/>
  </r>
  <r>
    <n v="1.464285714285718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x v="1"/>
    <s v="musical"/>
    <x v="3798"/>
    <d v="2014-08-10T09:20:48"/>
  </r>
  <r>
    <n v="4.0200000000000014"/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x v="1"/>
    <s v="musical"/>
    <x v="3799"/>
    <d v="2016-03-11T14:20:43"/>
  </r>
  <r>
    <n v="4.0045454545454495"/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25"/>
    <x v="1"/>
    <s v="musical"/>
    <x v="3800"/>
    <d v="2015-01-10T20:59:00"/>
  </r>
  <r>
    <n v="8.5200000000000049"/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3333333333336"/>
    <x v="1"/>
    <s v="musical"/>
    <x v="3801"/>
    <d v="2015-01-02T08:13:36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x v="1"/>
    <s v="musical"/>
    <x v="3802"/>
    <d v="2015-10-21T19:01:46"/>
  </r>
  <r>
    <n v="19.650000000000002"/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x v="1"/>
    <s v="musical"/>
    <x v="3803"/>
    <d v="2016-03-04T15:19:28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x v="1"/>
    <s v="musical"/>
    <x v="3804"/>
    <d v="2016-07-30T23:00:00"/>
  </r>
  <r>
    <n v="2.0000000000020002E-3"/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x v="1"/>
    <s v="musical"/>
    <x v="3805"/>
    <d v="2014-09-27T13:17:20"/>
  </r>
  <r>
    <n v="6.6666666666670427E-2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x v="1"/>
    <s v="musical"/>
    <x v="3806"/>
    <d v="2014-06-28T22:13:01"/>
  </r>
  <r>
    <n v="30.333333333333336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55555555555557"/>
    <x v="1"/>
    <s v="musical"/>
    <x v="3807"/>
    <d v="2015-04-03T13:48:59"/>
  </r>
  <r>
    <n v="100"/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66666666666664"/>
    <x v="1"/>
    <s v="plays"/>
    <x v="3808"/>
    <d v="2015-04-25T01:53:39"/>
  </r>
  <r>
    <n v="101.25"/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89473684210527"/>
    <x v="1"/>
    <s v="plays"/>
    <x v="3809"/>
    <d v="2014-07-30T15:00:00"/>
  </r>
  <r>
    <n v="121.73333333333333"/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0769230769226"/>
    <x v="1"/>
    <s v="plays"/>
    <x v="3810"/>
    <d v="2015-03-21T11:22:38"/>
  </r>
  <r>
    <n v="330"/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1052631578945"/>
    <x v="1"/>
    <s v="plays"/>
    <x v="3811"/>
    <d v="2016-05-31T03:00:00"/>
  </r>
  <r>
    <n v="109.55"/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181818181819"/>
    <x v="1"/>
    <s v="plays"/>
    <x v="3812"/>
    <d v="2015-05-31T19:59:00"/>
  </r>
  <r>
    <n v="100.95190476190474"/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18148148148143"/>
    <x v="1"/>
    <s v="plays"/>
    <x v="3813"/>
    <d v="2016-06-14T13:43:00"/>
  </r>
  <r>
    <n v="140.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3529411764703"/>
    <x v="1"/>
    <s v="plays"/>
    <x v="3814"/>
    <d v="2015-03-31T19:59:00"/>
  </r>
  <r>
    <n v="100.001"/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.000500000000002"/>
    <x v="1"/>
    <s v="plays"/>
    <x v="3815"/>
    <d v="2015-08-20T15:00:00"/>
  </r>
  <r>
    <n v="119.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39729729729726"/>
    <x v="1"/>
    <s v="plays"/>
    <x v="3816"/>
    <d v="2014-07-17T08:33:43"/>
  </r>
  <r>
    <n v="107.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1"/>
    <s v="plays"/>
    <x v="3817"/>
    <d v="2015-10-23T19:59:00"/>
  </r>
  <r>
    <n v="228.00000000000003"/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x v="1"/>
    <s v="plays"/>
    <x v="3818"/>
    <d v="2015-03-12T11:13:02"/>
  </r>
  <r>
    <n v="106.4"/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307692307692"/>
    <x v="1"/>
    <s v="plays"/>
    <x v="3819"/>
    <d v="2015-07-17T13:02:00"/>
  </r>
  <r>
    <n v="143.33333333333334"/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x v="1"/>
    <s v="plays"/>
    <x v="3820"/>
    <d v="2015-07-05T07:38:37"/>
  </r>
  <r>
    <n v="104.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3478260869563"/>
    <x v="1"/>
    <s v="plays"/>
    <x v="3821"/>
    <d v="2016-01-03T20:20:07"/>
  </r>
  <r>
    <n v="110.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1578947368425"/>
    <x v="1"/>
    <s v="plays"/>
    <x v="3822"/>
    <d v="2016-01-19T14:59:00"/>
  </r>
  <r>
    <n v="106"/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4146341463421"/>
    <x v="1"/>
    <s v="plays"/>
    <x v="3823"/>
    <d v="2015-07-19T19:59:00"/>
  </r>
  <r>
    <n v="108"/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1428571428569"/>
    <x v="1"/>
    <s v="plays"/>
    <x v="3824"/>
    <d v="2016-08-01T05:41:00"/>
  </r>
  <r>
    <n v="105.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142857142857"/>
    <x v="1"/>
    <s v="plays"/>
    <x v="3825"/>
    <d v="2015-06-16T17:40:14"/>
  </r>
  <r>
    <n v="119.16666666666667"/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x v="1"/>
    <s v="plays"/>
    <x v="3826"/>
    <d v="2015-05-07T02:09:54"/>
  </r>
  <r>
    <n v="152.66666666666666"/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61538461538467"/>
    <x v="1"/>
    <s v="plays"/>
    <x v="3827"/>
    <d v="2015-03-26T16:00:00"/>
  </r>
  <r>
    <n v="100"/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142857142858"/>
    <x v="1"/>
    <s v="plays"/>
    <x v="3828"/>
    <d v="2014-12-31T05:39:47"/>
  </r>
  <r>
    <n v="100.2"/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25"/>
    <x v="1"/>
    <s v="plays"/>
    <x v="3829"/>
    <d v="2016-08-31T12:46:11"/>
  </r>
  <r>
    <n v="225"/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x v="1"/>
    <s v="plays"/>
    <x v="3830"/>
    <d v="2016-05-27T09:46:51"/>
  </r>
  <r>
    <n v="106.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01111111111113"/>
    <x v="1"/>
    <s v="plays"/>
    <x v="3831"/>
    <d v="2014-11-05T13:22:25"/>
  </r>
  <r>
    <n v="104.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5555555555554"/>
    <x v="1"/>
    <s v="plays"/>
    <x v="3832"/>
    <d v="2016-02-19T18:45:35"/>
  </r>
  <r>
    <n v="116.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x v="1"/>
    <s v="plays"/>
    <x v="3833"/>
    <d v="2014-12-01T11:09:00"/>
  </r>
  <r>
    <n v="109.03333333333333"/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85964912280699"/>
    <x v="1"/>
    <s v="plays"/>
    <x v="3834"/>
    <d v="2015-06-18T02:41:07"/>
  </r>
  <r>
    <n v="160"/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x v="1"/>
    <s v="plays"/>
    <x v="3835"/>
    <d v="2016-04-21T14:36:48"/>
  </r>
  <r>
    <n v="112.5"/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85714285714292"/>
    <x v="1"/>
    <s v="plays"/>
    <x v="3836"/>
    <d v="2016-08-02T20:09:00"/>
  </r>
  <r>
    <n v="102.1"/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1764705882354"/>
    <x v="1"/>
    <s v="plays"/>
    <x v="3837"/>
    <d v="2015-07-03T10:22:38"/>
  </r>
  <r>
    <n v="100.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x v="1"/>
    <s v="plays"/>
    <x v="3838"/>
    <d v="2015-05-22T09:03:29"/>
  </r>
  <r>
    <n v="101.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125"/>
    <x v="1"/>
    <s v="plays"/>
    <x v="3839"/>
    <d v="2015-07-29T19:25:24"/>
  </r>
  <r>
    <n v="6500"/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66666666666668"/>
    <x v="1"/>
    <s v="plays"/>
    <x v="3840"/>
    <d v="2016-03-28T07:50:29"/>
  </r>
  <r>
    <n v="8.720000000000006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47058823529413"/>
    <x v="1"/>
    <s v="plays"/>
    <x v="3841"/>
    <d v="2014-07-20T10:51:27"/>
  </r>
  <r>
    <n v="21.940000000000005"/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695652173913047"/>
    <x v="1"/>
    <s v="plays"/>
    <x v="3842"/>
    <d v="2014-05-11T03:50:52"/>
  </r>
  <r>
    <n v="21.299999999999997"/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263157894737"/>
    <x v="1"/>
    <s v="plays"/>
    <x v="3843"/>
    <d v="2014-05-31T17:44:24"/>
  </r>
  <r>
    <n v="41.489795918367342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x v="1"/>
    <s v="plays"/>
    <x v="3844"/>
    <d v="2014-06-02T22:59:00"/>
  </r>
  <r>
    <n v="2.1050000000000013"/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66666666666671"/>
    <x v="1"/>
    <s v="plays"/>
    <x v="3845"/>
    <d v="2015-10-01T07:02:54"/>
  </r>
  <r>
    <n v="2.7000000000000024"/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25"/>
    <x v="1"/>
    <s v="plays"/>
    <x v="3846"/>
    <d v="2014-10-03T22:59:00"/>
  </r>
  <r>
    <n v="16.161904761904765"/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5555555555554"/>
    <x v="1"/>
    <s v="plays"/>
    <x v="3847"/>
    <d v="2015-07-18T21:23:11"/>
  </r>
  <r>
    <n v="16.376923076923077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1627906976742"/>
    <x v="1"/>
    <s v="plays"/>
    <x v="3848"/>
    <d v="2015-10-18T11:36:29"/>
  </r>
  <r>
    <n v="7.0433333333333348"/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64285714285708"/>
    <x v="1"/>
    <s v="plays"/>
    <x v="3849"/>
    <d v="2015-06-11T10:24:44"/>
  </r>
  <r>
    <n v="3.8000000000000034"/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x v="1"/>
    <s v="plays"/>
    <x v="3850"/>
    <d v="2014-12-31T18:59:03"/>
  </r>
  <r>
    <n v="34.08"/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x v="1"/>
    <s v="plays"/>
    <x v="3851"/>
    <d v="2015-07-17T02:32:59"/>
  </r>
  <r>
    <n v="0.20000000000000018"/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x v="1"/>
    <s v="plays"/>
    <x v="3852"/>
    <d v="2015-03-26T19:34:36"/>
  </r>
  <r>
    <n v="2.6000000000003798E-2"/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x v="1"/>
    <s v="plays"/>
    <x v="3853"/>
    <d v="2014-09-01T12:09:38"/>
  </r>
  <r>
    <n v="16.254545454545454"/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x v="1"/>
    <s v="plays"/>
    <x v="3854"/>
    <d v="2015-05-09T13:14:18"/>
  </r>
  <r>
    <n v="2.500000000000002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x v="1"/>
    <s v="plays"/>
    <x v="3855"/>
    <d v="2015-03-26T14:17:51"/>
  </r>
  <r>
    <n v="1.9999999999997797E-2"/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x v="1"/>
    <s v="plays"/>
    <x v="3856"/>
    <d v="2015-03-08T08:50:03"/>
  </r>
  <r>
    <n v="5.2000000000000046"/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x v="1"/>
    <s v="plays"/>
    <x v="3857"/>
    <d v="2014-08-01T09:12:00"/>
  </r>
  <r>
    <n v="2.0000000000000018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x v="1"/>
    <s v="plays"/>
    <x v="3858"/>
    <d v="2015-05-22T13:00:00"/>
  </r>
  <r>
    <n v="3.9999999999995595E-2"/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x v="1"/>
    <s v="plays"/>
    <x v="3859"/>
    <d v="2014-06-25T13:00:00"/>
  </r>
  <r>
    <n v="17.666666666666664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38461538461533"/>
    <x v="1"/>
    <s v="plays"/>
    <x v="3860"/>
    <d v="2014-08-12T07:51:50"/>
  </r>
  <r>
    <n v="5.0000000000000044"/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x v="1"/>
    <s v="plays"/>
    <x v="3861"/>
    <d v="2014-11-12T13:47:00"/>
  </r>
  <r>
    <n v="1.3333333333331865E-2"/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x v="1"/>
    <s v="plays"/>
    <x v="3862"/>
    <d v="2016-09-12T08:59:00"/>
  </r>
  <r>
    <n v="0"/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x v="1"/>
    <s v="plays"/>
    <x v="3863"/>
    <d v="2015-11-05T08:11:45"/>
  </r>
  <r>
    <n v="1.2000000000000011"/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x v="1"/>
    <s v="plays"/>
    <x v="3864"/>
    <d v="2015-11-17T14:24:14"/>
  </r>
  <r>
    <n v="26.937422295897228"/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28571428571431"/>
    <x v="1"/>
    <s v="plays"/>
    <x v="3865"/>
    <d v="2014-08-29T21:30:00"/>
  </r>
  <r>
    <n v="0.54999999999999494"/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x v="1"/>
    <s v="plays"/>
    <x v="3866"/>
    <d v="2016-03-22T19:29:00"/>
  </r>
  <r>
    <n v="12.549999999999994"/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x v="1"/>
    <s v="plays"/>
    <x v="3867"/>
    <d v="2016-06-18T11:32:19"/>
  </r>
  <r>
    <n v="0.20000000000000018"/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x v="1"/>
    <s v="musical"/>
    <x v="3868"/>
    <d v="2014-09-08T07:50:05"/>
  </r>
  <r>
    <n v="3.4474868431088379"/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3333333333333"/>
    <x v="1"/>
    <s v="musical"/>
    <x v="3869"/>
    <d v="2015-03-13T19:11:00"/>
  </r>
  <r>
    <n v="15.000000000000002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x v="1"/>
    <s v="musical"/>
    <x v="3870"/>
    <d v="2014-07-02T20:07:58"/>
  </r>
  <r>
    <n v="2.6666666666666616"/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3333333333334"/>
    <x v="1"/>
    <s v="musical"/>
    <x v="3871"/>
    <d v="2017-03-29T09:44:1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x v="1"/>
    <s v="musical"/>
    <x v="3872"/>
    <d v="2015-08-13T19:29:56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x v="1"/>
    <s v="musical"/>
    <x v="3873"/>
    <d v="2015-10-08T08:42:15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x v="1"/>
    <s v="musical"/>
    <x v="3874"/>
    <d v="2015-01-23T17:00:0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x v="1"/>
    <s v="musical"/>
    <x v="3875"/>
    <d v="2016-09-03T02:00:00"/>
  </r>
  <r>
    <n v="52.794871794871788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0869565217391"/>
    <x v="1"/>
    <s v="musical"/>
    <x v="3876"/>
    <d v="2016-02-02T06:58:48"/>
  </r>
  <r>
    <n v="4.9640000000000022"/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2857142857139"/>
    <x v="1"/>
    <s v="musical"/>
    <x v="3877"/>
    <d v="2016-12-08T08:15:52"/>
  </r>
  <r>
    <n v="5.5555555555553138E-2"/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x v="1"/>
    <s v="musical"/>
    <x v="3878"/>
    <d v="2015-06-29T19:59:0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x v="1"/>
    <s v="musical"/>
    <x v="3879"/>
    <d v="2015-01-25T12:39:56"/>
  </r>
  <r>
    <n v="13.06666666666667"/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47058823529413"/>
    <x v="1"/>
    <s v="musical"/>
    <x v="3880"/>
    <d v="2014-07-30T15:00:00"/>
  </r>
  <r>
    <n v="5.0000000000000044"/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x v="1"/>
    <s v="musical"/>
    <x v="3881"/>
    <d v="2017-02-19T16:26:39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x v="1"/>
    <s v="musical"/>
    <x v="3882"/>
    <d v="2016-01-31T15:03:0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x v="1"/>
    <s v="musical"/>
    <x v="3883"/>
    <d v="2014-09-02T06:27:49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x v="1"/>
    <s v="musical"/>
    <x v="3884"/>
    <d v="2015-03-27T09:59:52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x v="1"/>
    <s v="musical"/>
    <x v="3885"/>
    <d v="2016-05-09T14:49:51"/>
  </r>
  <r>
    <n v="0"/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x v="1"/>
    <s v="musical"/>
    <x v="3886"/>
    <d v="2014-12-10T21:28:22"/>
  </r>
  <r>
    <n v="1.749999999999996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x v="1"/>
    <s v="musical"/>
    <x v="3887"/>
    <d v="2015-05-01T14:00:00"/>
  </r>
  <r>
    <n v="27.1"/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4285714285715"/>
    <x v="1"/>
    <s v="plays"/>
    <x v="3888"/>
    <d v="2017-02-26T05:05:58"/>
  </r>
  <r>
    <n v="1.4750000000000041"/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1111111111111"/>
    <x v="1"/>
    <s v="plays"/>
    <x v="3889"/>
    <d v="2015-01-04T15:26:00"/>
  </r>
  <r>
    <n v="16.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x v="1"/>
    <s v="plays"/>
    <x v="3890"/>
    <d v="2015-08-15T10:12:24"/>
  </r>
  <r>
    <n v="32.499999999999993"/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2857142857146"/>
    <x v="1"/>
    <s v="plays"/>
    <x v="3891"/>
    <d v="2015-03-22T20:59:00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x v="1"/>
    <s v="plays"/>
    <x v="3892"/>
    <d v="2014-08-23T23:00:00"/>
  </r>
  <r>
    <n v="21.550000000000004"/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380952380952"/>
    <x v="1"/>
    <s v="plays"/>
    <x v="3893"/>
    <d v="2014-06-30T22:00:00"/>
  </r>
  <r>
    <n v="3.4666666666666623"/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2727272727273"/>
    <x v="1"/>
    <s v="plays"/>
    <x v="3894"/>
    <d v="2016-12-05T20:59:00"/>
  </r>
  <r>
    <n v="5.0000000000000044"/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x v="1"/>
    <s v="plays"/>
    <x v="3895"/>
    <d v="2015-02-27T22:00:18"/>
  </r>
  <r>
    <n v="10.624999999999996"/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x v="1"/>
    <s v="plays"/>
    <x v="3896"/>
    <d v="2014-06-16T20:36:18"/>
  </r>
  <r>
    <n v="17.600000000000005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x v="1"/>
    <s v="plays"/>
    <x v="3897"/>
    <d v="2015-01-08T12:58:03"/>
  </r>
  <r>
    <n v="32.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75"/>
    <x v="1"/>
    <s v="plays"/>
    <x v="3898"/>
    <d v="2015-08-17T08:00:00"/>
  </r>
  <r>
    <n v="1.2499999999999956"/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x v="1"/>
    <s v="plays"/>
    <x v="3899"/>
    <d v="2014-08-12T10:36:01"/>
  </r>
  <r>
    <n v="5.4000000000000048"/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x v="1"/>
    <s v="plays"/>
    <x v="3900"/>
    <d v="2015-06-10T18:13:11"/>
  </r>
  <r>
    <n v="0.83333333333333037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x v="1"/>
    <s v="plays"/>
    <x v="3901"/>
    <d v="2015-12-19T11:49:59"/>
  </r>
  <r>
    <n v="48.833333333333329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58064516129032"/>
    <x v="1"/>
    <s v="plays"/>
    <x v="3902"/>
    <d v="2016-11-14T04:14:02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x v="1"/>
    <s v="plays"/>
    <x v="3903"/>
    <d v="2015-08-14T11:38:00"/>
  </r>
  <r>
    <n v="2.9999999999996696E-2"/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x v="1"/>
    <s v="plays"/>
    <x v="3904"/>
    <d v="2015-04-14T21:04:00"/>
  </r>
  <r>
    <n v="11.533333333333328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4285714285715"/>
    <x v="1"/>
    <s v="plays"/>
    <x v="3905"/>
    <d v="2015-06-11T15:00:00"/>
  </r>
  <r>
    <n v="67.333333333333329"/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25"/>
    <x v="1"/>
    <s v="plays"/>
    <x v="3906"/>
    <d v="2015-06-26T05:25:00"/>
  </r>
  <r>
    <n v="15.300000000000002"/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x v="1"/>
    <s v="plays"/>
    <x v="3907"/>
    <d v="2014-10-26T12:08:00"/>
  </r>
  <r>
    <n v="8.6666666666666679"/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x v="1"/>
    <s v="plays"/>
    <x v="3908"/>
    <d v="2014-07-28T19:14:56"/>
  </r>
  <r>
    <n v="0.22499999999999742"/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x v="1"/>
    <s v="plays"/>
    <x v="3909"/>
    <d v="2014-09-11T00:37:22"/>
  </r>
  <r>
    <n v="3.0833333333333379"/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66666666666664"/>
    <x v="1"/>
    <s v="plays"/>
    <x v="3910"/>
    <d v="2015-09-07T10:09:57"/>
  </r>
  <r>
    <n v="37.412500000000001"/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38888888888886"/>
    <x v="1"/>
    <s v="plays"/>
    <x v="3911"/>
    <d v="2014-11-26T12:29:37"/>
  </r>
  <r>
    <n v="6.6666666666659324E-3"/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x v="1"/>
    <s v="plays"/>
    <x v="3912"/>
    <d v="2015-04-24T20:35:00"/>
  </r>
  <r>
    <n v="9.9999999999999982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5714285714286"/>
    <x v="1"/>
    <s v="plays"/>
    <x v="3913"/>
    <d v="2015-11-29T22:04:09"/>
  </r>
  <r>
    <n v="36.360000000000007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66666666666664"/>
    <x v="1"/>
    <s v="plays"/>
    <x v="3914"/>
    <d v="2015-05-10T14:59:00"/>
  </r>
  <r>
    <n v="0.33333333333332993"/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x v="1"/>
    <s v="plays"/>
    <x v="3915"/>
    <d v="2016-06-01T15:38:29"/>
  </r>
  <r>
    <n v="0"/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x v="1"/>
    <s v="plays"/>
    <x v="3916"/>
    <d v="2016-06-03T03:19:12"/>
  </r>
  <r>
    <n v="0.28571428571428914"/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x v="1"/>
    <s v="plays"/>
    <x v="3917"/>
    <d v="2014-09-11T04:39:21"/>
  </r>
  <r>
    <n v="0.20000000000000018"/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x v="1"/>
    <s v="plays"/>
    <x v="3918"/>
    <d v="2014-08-04T08:00:00"/>
  </r>
  <r>
    <n v="1.8000000000000016"/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x v="1"/>
    <s v="plays"/>
    <x v="3919"/>
    <d v="2016-01-17T16:00:00"/>
  </r>
  <r>
    <n v="5.4000000000000048"/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x v="1"/>
    <s v="plays"/>
    <x v="3920"/>
    <d v="2016-11-13T02:17:40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x v="1"/>
    <s v="plays"/>
    <x v="3921"/>
    <d v="2014-10-26T10:00:00"/>
  </r>
  <r>
    <n v="8.1333333333333364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66666666666666"/>
    <x v="1"/>
    <s v="plays"/>
    <x v="3922"/>
    <d v="2015-03-02T15:00:00"/>
  </r>
  <r>
    <n v="12.034782608695648"/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1764705882348"/>
    <x v="1"/>
    <s v="plays"/>
    <x v="3923"/>
    <d v="2015-04-09T15:31:11"/>
  </r>
  <r>
    <n v="15.266666666666662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x v="1"/>
    <s v="plays"/>
    <x v="3924"/>
    <d v="2014-06-26T15:02:02"/>
  </r>
  <r>
    <n v="9.9999999999999982"/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x v="1"/>
    <s v="plays"/>
    <x v="3925"/>
    <d v="2014-07-30T12:53:59"/>
  </r>
  <r>
    <n v="0.30000000000000027"/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x v="1"/>
    <s v="plays"/>
    <x v="3926"/>
    <d v="2014-12-26T18:02:28"/>
  </r>
  <r>
    <n v="1.0000000000000009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x v="1"/>
    <s v="plays"/>
    <x v="3927"/>
    <d v="2014-08-08T22:25:04"/>
  </r>
  <r>
    <n v="13.019999999999998"/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x v="1"/>
    <s v="plays"/>
    <x v="3928"/>
    <d v="2015-10-15T20:59:00"/>
  </r>
  <r>
    <n v="2.2649999999999948"/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57142857142854"/>
    <x v="1"/>
    <s v="plays"/>
    <x v="3929"/>
    <d v="2016-09-18T11:51:05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x v="1"/>
    <s v="plays"/>
    <x v="3930"/>
    <d v="2016-03-31T22:00:00"/>
  </r>
  <r>
    <n v="0"/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x v="1"/>
    <s v="plays"/>
    <x v="3931"/>
    <d v="2015-09-05T19:38:27"/>
  </r>
  <r>
    <n v="8.3333333333324155E-3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x v="1"/>
    <s v="plays"/>
    <x v="3932"/>
    <d v="2016-03-15T19:02:44"/>
  </r>
  <r>
    <n v="15.742857142857147"/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3333333333329"/>
    <x v="1"/>
    <s v="plays"/>
    <x v="3933"/>
    <d v="2016-07-16T16:43:00"/>
  </r>
  <r>
    <n v="10.999999999999998"/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3333333333336"/>
    <x v="1"/>
    <s v="plays"/>
    <x v="3934"/>
    <d v="2015-10-01T05:00:00"/>
  </r>
  <r>
    <n v="43.833333333333336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3913043478258"/>
    <x v="1"/>
    <s v="plays"/>
    <x v="3935"/>
    <d v="2015-10-04T07:45:4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x v="1"/>
    <s v="plays"/>
    <x v="3936"/>
    <d v="2016-11-30T23:18:40"/>
  </r>
  <r>
    <n v="86.135181975736572"/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x v="1"/>
    <s v="plays"/>
    <x v="3937"/>
    <d v="2016-07-11T07:09:20"/>
  </r>
  <r>
    <n v="12.196620583717355"/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x v="1"/>
    <s v="plays"/>
    <x v="3938"/>
    <d v="2015-06-27T13:44:14"/>
  </r>
  <r>
    <n v="0.10000000000000009"/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x v="1"/>
    <s v="plays"/>
    <x v="3939"/>
    <d v="2014-10-06T20:30:00"/>
  </r>
  <r>
    <n v="0.21999999999999797"/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x v="1"/>
    <s v="plays"/>
    <x v="3940"/>
    <d v="2015-01-02T03:49:11"/>
  </r>
  <r>
    <n v="0.90909090909090384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x v="1"/>
    <s v="plays"/>
    <x v="3941"/>
    <d v="2014-11-24T17:00:00"/>
  </r>
  <r>
    <n v="0"/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x v="1"/>
    <s v="plays"/>
    <x v="3942"/>
    <d v="2015-06-16T13:41:54"/>
  </r>
  <r>
    <n v="35.640000000000008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7692307692307"/>
    <x v="1"/>
    <s v="plays"/>
    <x v="3943"/>
    <d v="2015-11-02T08:50:00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x v="1"/>
    <s v="plays"/>
    <x v="3944"/>
    <d v="2015-08-27T07:54:35"/>
  </r>
  <r>
    <n v="0.24999999999999467"/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x v="1"/>
    <s v="plays"/>
    <x v="3945"/>
    <d v="2015-05-15T11:14:28"/>
  </r>
  <r>
    <n v="3.2499999999999973"/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x v="1"/>
    <s v="plays"/>
    <x v="3946"/>
    <d v="2015-02-28T00:00:00"/>
  </r>
  <r>
    <n v="3.3666666666666623"/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x v="1"/>
    <s v="plays"/>
    <x v="3947"/>
    <d v="2016-10-01T19:25:44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x v="1"/>
    <s v="plays"/>
    <x v="3948"/>
    <d v="2014-09-06T23:48:43"/>
  </r>
  <r>
    <n v="15.769999999999996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125"/>
    <x v="1"/>
    <s v="plays"/>
    <x v="3949"/>
    <d v="2015-02-10T18:53:41"/>
  </r>
  <r>
    <n v="0.62499999999999778"/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x v="1"/>
    <s v="plays"/>
    <x v="3950"/>
    <d v="2016-04-08T10:35:00"/>
  </r>
  <r>
    <n v="5.000000000032756E-4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x v="1"/>
    <s v="plays"/>
    <x v="3951"/>
    <d v="2016-05-03T10:49:02"/>
  </r>
  <r>
    <n v="9.6153846153845812E-2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x v="1"/>
    <s v="plays"/>
    <x v="3952"/>
    <d v="2015-10-26T10:58:10"/>
  </r>
  <r>
    <n v="0"/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x v="1"/>
    <s v="plays"/>
    <x v="3953"/>
    <d v="2016-07-29T15:29:00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x v="1"/>
    <s v="plays"/>
    <x v="3954"/>
    <d v="2014-07-14T07:37:44"/>
  </r>
  <r>
    <n v="24.285714285714288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25"/>
    <x v="1"/>
    <s v="plays"/>
    <x v="3955"/>
    <d v="2015-11-28T13:22:21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x v="1"/>
    <s v="plays"/>
    <x v="3956"/>
    <d v="2016-04-24T16:20:00"/>
  </r>
  <r>
    <n v="2.4999999999997247E-2"/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x v="1"/>
    <s v="plays"/>
    <x v="3957"/>
    <d v="2016-07-08T15:25:54"/>
  </r>
  <r>
    <n v="32.049999999999997"/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25"/>
    <x v="1"/>
    <s v="plays"/>
    <x v="3958"/>
    <d v="2014-08-02T06:00:00"/>
  </r>
  <r>
    <n v="24.333333333333329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x v="1"/>
    <s v="plays"/>
    <x v="3959"/>
    <d v="2014-09-28T10:55:56"/>
  </r>
  <r>
    <n v="1.5000000000000013"/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x v="1"/>
    <s v="plays"/>
    <x v="3960"/>
    <d v="2016-01-03T12:17:36"/>
  </r>
  <r>
    <n v="0.41999999999999815"/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x v="1"/>
    <s v="plays"/>
    <x v="3961"/>
    <d v="2014-05-08T13:23:30"/>
  </r>
  <r>
    <n v="3.214285714285714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x v="1"/>
    <s v="plays"/>
    <x v="3962"/>
    <d v="2015-11-28T06:54:54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x v="1"/>
    <s v="plays"/>
    <x v="3963"/>
    <d v="2015-11-17T20:41:57"/>
  </r>
  <r>
    <n v="6.2999999999999945"/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x v="1"/>
    <s v="plays"/>
    <x v="3964"/>
    <d v="2015-04-19T08:19:46"/>
  </r>
  <r>
    <n v="14.249999999999996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x v="1"/>
    <s v="plays"/>
    <x v="3965"/>
    <d v="2016-04-13T20:39:40"/>
  </r>
  <r>
    <n v="0.60000000000000053"/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x v="1"/>
    <s v="plays"/>
    <x v="3966"/>
    <d v="2014-07-23T18:59:00"/>
  </r>
  <r>
    <n v="24.11764705882353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x v="1"/>
    <s v="plays"/>
    <x v="3967"/>
    <d v="2017-03-05T22:58:27"/>
  </r>
  <r>
    <n v="10.540000000000004"/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09090909090907"/>
    <x v="1"/>
    <s v="plays"/>
    <x v="3968"/>
    <d v="2016-05-22T11:34:33"/>
  </r>
  <r>
    <n v="7.4690265486725638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66666666666664"/>
    <x v="1"/>
    <s v="plays"/>
    <x v="3969"/>
    <d v="2016-08-28T19:55:00"/>
  </r>
  <r>
    <n v="7.3333333333336359E-2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x v="1"/>
    <s v="plays"/>
    <x v="3970"/>
    <d v="2016-04-17T12:43:31"/>
  </r>
  <r>
    <n v="0.97142857142856753"/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66666666666668"/>
    <x v="1"/>
    <s v="plays"/>
    <x v="3971"/>
    <d v="2014-07-21T04:52:06"/>
  </r>
  <r>
    <n v="21.099999999999998"/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75"/>
    <x v="1"/>
    <s v="plays"/>
    <x v="3972"/>
    <d v="2015-02-05T17:37:14"/>
  </r>
  <r>
    <n v="78.100000000000009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054054054055"/>
    <x v="1"/>
    <s v="plays"/>
    <x v="3973"/>
    <d v="2016-05-08T20:00:00"/>
  </r>
  <r>
    <n v="31.999999999999996"/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090909090909"/>
    <x v="1"/>
    <s v="plays"/>
    <x v="3974"/>
    <d v="2016-06-02T05:07:28"/>
  </r>
  <r>
    <n v="0"/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x v="1"/>
    <s v="plays"/>
    <x v="3975"/>
    <d v="2016-07-13T12:48:18"/>
  </r>
  <r>
    <n v="47.692307692307686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x v="1"/>
    <s v="plays"/>
    <x v="3976"/>
    <d v="2014-07-31T23:00:00"/>
  </r>
  <r>
    <n v="1.4499999999999957"/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x v="1"/>
    <s v="plays"/>
    <x v="3977"/>
    <d v="2016-07-22T10:55:32"/>
  </r>
  <r>
    <n v="10.7"/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x v="1"/>
    <s v="plays"/>
    <x v="3978"/>
    <d v="2015-01-31T07:25:53"/>
  </r>
  <r>
    <n v="1.8333333333333313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33333333333332"/>
    <x v="1"/>
    <s v="plays"/>
    <x v="3979"/>
    <d v="2015-03-29T12:00:00"/>
  </r>
  <r>
    <n v="18.000000000000004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85714285714292"/>
    <x v="1"/>
    <s v="plays"/>
    <x v="3980"/>
    <d v="2014-07-05T06:22:27"/>
  </r>
  <r>
    <n v="4.0833333333333393"/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x v="1"/>
    <s v="plays"/>
    <x v="3981"/>
    <d v="2016-07-16T20:19:09"/>
  </r>
  <r>
    <n v="19.999999999999996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x v="1"/>
    <s v="plays"/>
    <x v="3982"/>
    <d v="2015-07-07T11:26:20"/>
  </r>
  <r>
    <n v="34.802513464991023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2608695652172"/>
    <x v="1"/>
    <s v="plays"/>
    <x v="3983"/>
    <d v="2014-05-19T22:59:00"/>
  </r>
  <r>
    <n v="6.3333333333333357"/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x v="1"/>
    <s v="plays"/>
    <x v="3984"/>
    <d v="2014-11-07T16:00:00"/>
  </r>
  <r>
    <n v="32.049999999999997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36842105263158"/>
    <x v="1"/>
    <s v="plays"/>
    <x v="3985"/>
    <d v="2016-02-20T13:05:00"/>
  </r>
  <r>
    <n v="9.7600000000000016"/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3846153846154"/>
    <x v="1"/>
    <s v="plays"/>
    <x v="3986"/>
    <d v="2016-05-06T05:04:00"/>
  </r>
  <r>
    <n v="37.749999999999993"/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15384615384615"/>
    <x v="1"/>
    <s v="plays"/>
    <x v="3987"/>
    <d v="2014-05-16T14:11:30"/>
  </r>
  <r>
    <n v="2.1333333333333315"/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x v="1"/>
    <s v="plays"/>
    <x v="3988"/>
    <d v="2015-08-28T17:56:53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x v="1"/>
    <s v="plays"/>
    <x v="3989"/>
    <d v="2015-11-08T10:59:41"/>
  </r>
  <r>
    <n v="4.181818181818187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x v="1"/>
    <s v="plays"/>
    <x v="3990"/>
    <d v="2016-03-02T08:08:13"/>
  </r>
  <r>
    <n v="19.999999999999996"/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x v="1"/>
    <s v="plays"/>
    <x v="3991"/>
    <d v="2015-05-31T07:28:02"/>
  </r>
  <r>
    <n v="5.4100000000000037"/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1111111111114"/>
    <x v="1"/>
    <s v="plays"/>
    <x v="3992"/>
    <d v="2015-12-11T15:34:19"/>
  </r>
  <r>
    <n v="5.9999999999948983E-3"/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x v="1"/>
    <s v="plays"/>
    <x v="3993"/>
    <d v="2015-05-13T12:45:12"/>
  </r>
  <r>
    <n v="0.24999999999999467"/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x v="1"/>
    <s v="plays"/>
    <x v="3994"/>
    <d v="2014-07-19T01:21:30"/>
  </r>
  <r>
    <n v="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x v="1"/>
    <s v="plays"/>
    <x v="3995"/>
    <d v="2015-02-14T03:27:00"/>
  </r>
  <r>
    <n v="16.566666666666663"/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35294117647058"/>
    <x v="1"/>
    <s v="plays"/>
    <x v="3996"/>
    <d v="2014-11-20T08:04:00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x v="1"/>
    <s v="plays"/>
    <x v="3997"/>
    <d v="2015-04-05T00:23:41"/>
  </r>
  <r>
    <n v="57.2"/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3333333333336"/>
    <x v="1"/>
    <s v="plays"/>
    <x v="3998"/>
    <d v="2015-03-28T14:07:06"/>
  </r>
  <r>
    <n v="16.514285714285716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1428571428569"/>
    <x v="1"/>
    <s v="plays"/>
    <x v="3999"/>
    <d v="2014-08-31T11:51:49"/>
  </r>
  <r>
    <n v="0.12499999999999734"/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x v="1"/>
    <s v="plays"/>
    <x v="4000"/>
    <d v="2016-05-07T06:29:18"/>
  </r>
  <r>
    <n v="37.749999999999993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57142857142854"/>
    <x v="1"/>
    <s v="plays"/>
    <x v="4001"/>
    <d v="2017-03-01T11:00:00"/>
  </r>
  <r>
    <n v="1.8399999999999972"/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x v="1"/>
    <s v="plays"/>
    <x v="4002"/>
    <d v="2014-09-26T17:02:41"/>
  </r>
  <r>
    <n v="10.050000000000004"/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x v="1"/>
    <s v="plays"/>
    <x v="4003"/>
    <d v="2015-02-15T06:05:47"/>
  </r>
  <r>
    <n v="0.20000000000000018"/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x v="1"/>
    <s v="plays"/>
    <x v="4004"/>
    <d v="2014-10-07T19:54:17"/>
  </r>
  <r>
    <n v="1.3333333333333308"/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x v="1"/>
    <s v="plays"/>
    <x v="4005"/>
    <d v="2014-10-20T11:23:05"/>
  </r>
  <r>
    <n v="6.6666666666659324E-3"/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x v="1"/>
    <s v="plays"/>
    <x v="4006"/>
    <d v="2016-02-16T10:33:07"/>
  </r>
  <r>
    <n v="0.24999999999999467"/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x v="1"/>
    <s v="plays"/>
    <x v="4007"/>
    <d v="2014-08-26T08:28:00"/>
  </r>
  <r>
    <n v="6.0000000000000053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x v="1"/>
    <s v="plays"/>
    <x v="4008"/>
    <d v="2015-07-22T15:08:27"/>
  </r>
  <r>
    <n v="3.886010362694303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x v="1"/>
    <s v="plays"/>
    <x v="4009"/>
    <d v="2014-09-09T08:49:20"/>
  </r>
  <r>
    <n v="24.194444444444439"/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2105263157897"/>
    <x v="1"/>
    <s v="plays"/>
    <x v="4010"/>
    <d v="2014-10-26T10:29:26"/>
  </r>
  <r>
    <n v="7.5999999999999961"/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x v="1"/>
    <s v="plays"/>
    <x v="4011"/>
    <d v="2015-01-28T05:04:38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x v="1"/>
    <s v="plays"/>
    <x v="4012"/>
    <d v="2015-05-02T05:04:09"/>
  </r>
  <r>
    <n v="1.3000000000000012"/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x v="1"/>
    <s v="plays"/>
    <x v="4013"/>
    <d v="2015-02-15T23:13:43"/>
  </r>
  <r>
    <n v="0"/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x v="1"/>
    <s v="plays"/>
    <x v="4014"/>
    <d v="2016-03-04T21:54:29"/>
  </r>
  <r>
    <n v="1.4285714285711126E-2"/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x v="1"/>
    <s v="plays"/>
    <x v="4015"/>
    <d v="2015-07-19T10:44:23"/>
  </r>
  <r>
    <n v="14.000000000000002"/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x v="1"/>
    <s v="plays"/>
    <x v="4016"/>
    <d v="2014-09-17T12:56:40"/>
  </r>
  <r>
    <n v="1.0499999999999954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x v="1"/>
    <s v="plays"/>
    <x v="4017"/>
    <d v="2014-09-04T08:07:54"/>
  </r>
  <r>
    <n v="8.6666666666666679"/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x v="1"/>
    <s v="plays"/>
    <x v="4018"/>
    <d v="2016-10-07T13:51:48"/>
  </r>
  <r>
    <n v="0.82857142857143407"/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x v="1"/>
    <s v="plays"/>
    <x v="4019"/>
    <d v="2016-04-15T08:28:00"/>
  </r>
  <r>
    <n v="16.666666666666664"/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3333333333336"/>
    <x v="1"/>
    <s v="plays"/>
    <x v="4020"/>
    <d v="2015-03-23T19:34:59"/>
  </r>
  <r>
    <n v="0.83333333333333037"/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x v="1"/>
    <s v="plays"/>
    <x v="4021"/>
    <d v="2014-10-26T13:52:38"/>
  </r>
  <r>
    <n v="69.561111111111117"/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58375634517766"/>
    <x v="1"/>
    <s v="plays"/>
    <x v="4022"/>
    <d v="2015-01-31T18:54:00"/>
  </r>
  <r>
    <n v="0"/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x v="1"/>
    <s v="plays"/>
    <x v="4023"/>
    <d v="2016-03-24T14:59:23"/>
  </r>
  <r>
    <n v="1.2499999999999956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x v="1"/>
    <s v="plays"/>
    <x v="4024"/>
    <d v="2015-08-31T08:04:57"/>
  </r>
  <r>
    <n v="5.0000000000000044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x v="1"/>
    <s v="plays"/>
    <x v="4025"/>
    <d v="2015-07-25T21:42:16"/>
  </r>
  <r>
    <n v="0"/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x v="1"/>
    <s v="plays"/>
    <x v="4026"/>
    <d v="2015-12-04T08:43:59"/>
  </r>
  <r>
    <n v="7.1666666666666661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4285714285715"/>
    <x v="1"/>
    <s v="plays"/>
    <x v="4027"/>
    <d v="2017-02-22T17:00:00"/>
  </r>
  <r>
    <n v="28.049999999999997"/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x v="1"/>
    <s v="plays"/>
    <x v="4028"/>
    <d v="2014-06-05T14:31:40"/>
  </r>
  <r>
    <n v="0"/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x v="1"/>
    <s v="plays"/>
    <x v="4029"/>
    <d v="2015-12-13T16:36:10"/>
  </r>
  <r>
    <n v="16.000000000000004"/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66666666666671"/>
    <x v="1"/>
    <s v="plays"/>
    <x v="4030"/>
    <d v="2016-02-03T10:49:00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x v="1"/>
    <s v="plays"/>
    <x v="4031"/>
    <d v="2014-12-18T07:02:44"/>
  </r>
  <r>
    <n v="6.8287037037037095"/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x v="1"/>
    <s v="plays"/>
    <x v="4032"/>
    <d v="2015-12-15T12:25:16"/>
  </r>
  <r>
    <n v="25.698702928870286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0319148936175"/>
    <x v="1"/>
    <s v="plays"/>
    <x v="4033"/>
    <d v="2016-10-02T01:00:00"/>
  </r>
  <r>
    <n v="1.4814814814814836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x v="1"/>
    <s v="plays"/>
    <x v="4034"/>
    <d v="2015-04-03T13:44:10"/>
  </r>
  <r>
    <n v="36.850000000000009"/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x v="1"/>
    <s v="plays"/>
    <x v="4035"/>
    <d v="2014-10-21T13:11:27"/>
  </r>
  <r>
    <n v="47.050000000000004"/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5882352941177"/>
    <x v="1"/>
    <s v="plays"/>
    <x v="4036"/>
    <d v="2014-07-01T14:30:00"/>
  </r>
  <r>
    <n v="11.428571428571432"/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x v="1"/>
    <s v="plays"/>
    <x v="4037"/>
    <d v="2016-05-24T06:25:00"/>
  </r>
  <r>
    <n v="12.039999999999996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x v="1"/>
    <s v="plays"/>
    <x v="4038"/>
    <d v="2014-10-17T11:10:10"/>
  </r>
  <r>
    <n v="60"/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1-30T21:59:00"/>
  </r>
  <r>
    <n v="31.25"/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x v="1"/>
    <s v="plays"/>
    <x v="4040"/>
    <d v="2015-07-17T19:00:00"/>
  </r>
  <r>
    <n v="0.41999999999999815"/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x v="1"/>
    <s v="plays"/>
    <x v="4041"/>
    <d v="2016-09-06T03:22:34"/>
  </r>
  <r>
    <n v="0.20999999999999908"/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x v="1"/>
    <s v="plays"/>
    <x v="4042"/>
    <d v="2015-01-20T11:16:00"/>
  </r>
  <r>
    <n v="0"/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x v="1"/>
    <s v="plays"/>
    <x v="4043"/>
    <d v="2014-11-20T14:58:45"/>
  </r>
  <r>
    <n v="37.5"/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x v="1"/>
    <s v="plays"/>
    <x v="4044"/>
    <d v="2015-04-09T21:00:00"/>
  </r>
  <r>
    <n v="1.9999999999997797E-2"/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x v="1"/>
    <s v="plays"/>
    <x v="4045"/>
    <d v="2014-08-20T20:49:49"/>
  </r>
  <r>
    <n v="8.2142857142857189"/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3333333333336"/>
    <x v="1"/>
    <s v="plays"/>
    <x v="4046"/>
    <d v="2014-10-22T07:36:50"/>
  </r>
  <r>
    <n v="2.20000000000000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x v="1"/>
    <s v="plays"/>
    <x v="4047"/>
    <d v="2015-01-10T17:00:00"/>
  </r>
  <r>
    <n v="17.652941176470595"/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8021978021978"/>
    <x v="1"/>
    <s v="plays"/>
    <x v="4048"/>
    <d v="2016-04-11T03:13:07"/>
  </r>
  <r>
    <n v="8.0000000000002292E-2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x v="1"/>
    <s v="plays"/>
    <x v="4049"/>
    <d v="2015-07-14T15:00:15"/>
  </r>
  <r>
    <n v="6.6666666666670427E-2"/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x v="1"/>
    <s v="plays"/>
    <x v="4050"/>
    <d v="2014-10-23T07:16:31"/>
  </r>
  <r>
    <n v="0"/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x v="1"/>
    <s v="plays"/>
    <x v="4051"/>
    <d v="2014-05-08T22:53:00"/>
  </r>
  <r>
    <n v="37.533333333333331"/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15384615384613"/>
    <x v="1"/>
    <s v="plays"/>
    <x v="4052"/>
    <d v="2014-10-13T13:05:16"/>
  </r>
  <r>
    <n v="21.999999999999996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x v="1"/>
    <s v="plays"/>
    <x v="4053"/>
    <d v="2014-11-15T12:00:00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x v="1"/>
    <s v="plays"/>
    <x v="4054"/>
    <d v="2016-09-30T20:00:00"/>
  </r>
  <r>
    <n v="17.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2380952380949"/>
    <x v="1"/>
    <s v="plays"/>
    <x v="4055"/>
    <d v="2014-06-19T07:33:51"/>
  </r>
  <r>
    <n v="53"/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3333333333329"/>
    <x v="1"/>
    <s v="plays"/>
    <x v="4056"/>
    <d v="2016-07-03T11:59:00"/>
  </r>
  <r>
    <n v="22.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666666666666"/>
    <x v="1"/>
    <s v="plays"/>
    <x v="4057"/>
    <d v="2015-11-25T15:00:00"/>
  </r>
  <r>
    <n v="2.5333333333333319"/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x v="1"/>
    <s v="plays"/>
    <x v="4058"/>
    <d v="2016-03-31T19:59:00"/>
  </r>
  <r>
    <n v="2.5000000000000022"/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4285714285715"/>
    <x v="1"/>
    <s v="plays"/>
    <x v="4059"/>
    <d v="2014-09-15T19:00:00"/>
  </r>
  <r>
    <n v="2.849999999999997"/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x v="1"/>
    <s v="plays"/>
    <x v="4060"/>
    <d v="2014-06-23T08:00:00"/>
  </r>
  <r>
    <n v="0"/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x v="1"/>
    <s v="plays"/>
    <x v="4061"/>
    <d v="2016-04-20T18:23:43"/>
  </r>
  <r>
    <n v="2.4499999999999966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333333333334"/>
    <x v="1"/>
    <s v="plays"/>
    <x v="4062"/>
    <d v="2016-07-02T09:44:28"/>
  </r>
  <r>
    <n v="1.4210526315789451"/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x v="1"/>
    <s v="plays"/>
    <x v="4063"/>
    <d v="2014-06-27T08:21:24"/>
  </r>
  <r>
    <n v="19.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66666666666671"/>
    <x v="1"/>
    <s v="plays"/>
    <x v="4064"/>
    <d v="2015-04-29T06:07:06"/>
  </r>
  <r>
    <n v="0.67500000000000338"/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x v="1"/>
    <s v="plays"/>
    <x v="4065"/>
    <d v="2014-08-12T14:50:11"/>
  </r>
  <r>
    <n v="0.16666666666667052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x v="1"/>
    <s v="plays"/>
    <x v="4066"/>
    <d v="2016-05-18T16:56:28"/>
  </r>
  <r>
    <n v="60.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1764705882354"/>
    <x v="1"/>
    <s v="plays"/>
    <x v="4067"/>
    <d v="2015-09-27T18:49:10"/>
  </r>
  <r>
    <n v="0.99999999999998979"/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x v="1"/>
    <s v="plays"/>
    <x v="4068"/>
    <d v="2017-01-13T15:05:00"/>
  </r>
  <r>
    <n v="34.4"/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7692307692308"/>
    <x v="1"/>
    <s v="plays"/>
    <x v="4069"/>
    <d v="2015-02-28T04:00:00"/>
  </r>
  <r>
    <n v="16.500000000000004"/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x v="1"/>
    <s v="plays"/>
    <x v="4070"/>
    <d v="2015-02-28T19:00:00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x v="1"/>
    <s v="plays"/>
    <x v="4071"/>
    <d v="2016-12-26T11:18:51"/>
  </r>
  <r>
    <n v="0.40000000000000036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x v="1"/>
    <s v="plays"/>
    <x v="4072"/>
    <d v="2014-08-21T10:35:11"/>
  </r>
  <r>
    <n v="1.0571428571428565"/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x v="1"/>
    <s v="plays"/>
    <x v="4073"/>
    <d v="2015-05-08T20:00:00"/>
  </r>
  <r>
    <n v="26.727272727272723"/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x v="1"/>
    <s v="plays"/>
    <x v="4074"/>
    <d v="2015-11-05T06:16:15"/>
  </r>
  <r>
    <n v="28.800000000000004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07692307692307"/>
    <x v="1"/>
    <s v="plays"/>
    <x v="4075"/>
    <d v="2014-06-30T09:28:00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x v="1"/>
    <s v="plays"/>
    <x v="4076"/>
    <d v="2014-10-21T11:51:00"/>
  </r>
  <r>
    <n v="8.8999999999999968"/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x v="1"/>
    <s v="plays"/>
    <x v="4077"/>
    <d v="2016-12-21T09:03:14"/>
  </r>
  <r>
    <n v="0"/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x v="1"/>
    <s v="plays"/>
    <x v="4078"/>
    <d v="2017-01-27T10:54:02"/>
  </r>
  <r>
    <n v="0.16666666666667052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x v="1"/>
    <s v="plays"/>
    <x v="4079"/>
    <d v="2016-06-19T14:32:01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x v="1"/>
    <s v="plays"/>
    <x v="4080"/>
    <d v="2016-06-14T10:54:00"/>
  </r>
  <r>
    <n v="15.737410071942449"/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66666666666668"/>
    <x v="1"/>
    <s v="plays"/>
    <x v="4081"/>
    <d v="2015-03-08T04:57:05"/>
  </r>
  <r>
    <n v="2.0000000000000018"/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x v="1"/>
    <s v="plays"/>
    <x v="4082"/>
    <d v="2015-11-14T15:00:00"/>
  </r>
  <r>
    <n v="21.685714285714287"/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x v="1"/>
    <s v="plays"/>
    <x v="4083"/>
    <d v="2016-01-14T10:16:56"/>
  </r>
  <r>
    <n v="0.33333333333332993"/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x v="1"/>
    <s v="plays"/>
    <x v="4084"/>
    <d v="2016-10-09T02:28:26"/>
  </r>
  <r>
    <n v="0.28571428571428914"/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x v="1"/>
    <s v="plays"/>
    <x v="4085"/>
    <d v="2015-03-23T19:59:00"/>
  </r>
  <r>
    <n v="4.7000000000000046"/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x v="1"/>
    <s v="plays"/>
    <x v="4086"/>
    <d v="2015-11-20T20:00:00"/>
  </r>
  <r>
    <n v="0"/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x v="1"/>
    <s v="plays"/>
    <x v="4087"/>
    <d v="2016-07-17T09:49:46"/>
  </r>
  <r>
    <n v="10.799999999999999"/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x v="1"/>
    <s v="plays"/>
    <x v="4088"/>
    <d v="2015-01-16T02:26:00"/>
  </r>
  <r>
    <n v="4.8000000000000043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x v="1"/>
    <s v="plays"/>
    <x v="4089"/>
    <d v="2015-05-31T09:35:00"/>
  </r>
  <r>
    <n v="3.2000000000000028"/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66666666666666"/>
    <x v="1"/>
    <s v="plays"/>
    <x v="4090"/>
    <d v="2015-08-07T07:00:00"/>
  </r>
  <r>
    <n v="12.74999999999999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x v="1"/>
    <s v="plays"/>
    <x v="4091"/>
    <d v="2015-01-16T04:09:11"/>
  </r>
  <r>
    <n v="1.8181818181817189E-2"/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x v="1"/>
    <s v="plays"/>
    <x v="4092"/>
    <d v="2015-04-04T19:40:47"/>
  </r>
  <r>
    <n v="2.4000000000000021"/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x v="1"/>
    <s v="plays"/>
    <x v="4093"/>
    <d v="2015-08-22T11:34:53"/>
  </r>
  <r>
    <n v="36.5"/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x v="1"/>
    <s v="plays"/>
    <x v="4094"/>
    <d v="2014-10-21T20:59:00"/>
  </r>
  <r>
    <n v="2.6666666666666616"/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x v="1"/>
    <s v="plays"/>
    <x v="4095"/>
    <d v="2016-12-18T16:45:50"/>
  </r>
  <r>
    <n v="11.428571428571432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x v="1"/>
    <s v="plays"/>
    <x v="4096"/>
    <d v="2017-02-28T00:51:00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x v="1"/>
    <s v="plays"/>
    <x v="4097"/>
    <d v="2016-01-31T15:55:00"/>
  </r>
  <r>
    <n v="0"/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x v="1"/>
    <s v="plays"/>
    <x v="4098"/>
    <d v="2016-06-04T09:19:57"/>
  </r>
  <r>
    <n v="1.111111111111107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x v="1"/>
    <s v="plays"/>
    <x v="4099"/>
    <d v="2016-09-02T12:24:33"/>
  </r>
  <r>
    <n v="0"/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x v="1"/>
    <s v="plays"/>
    <x v="4100"/>
    <d v="2014-10-24T18:59:50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x v="1"/>
    <s v="plays"/>
    <x v="4101"/>
    <d v="2017-01-25T13:41:22"/>
  </r>
  <r>
    <n v="27.400000000000002"/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3333333333332"/>
    <x v="1"/>
    <s v="plays"/>
    <x v="4102"/>
    <d v="2016-05-15T12:21:13"/>
  </r>
  <r>
    <n v="9.9999999999999982"/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66666666666668"/>
    <x v="1"/>
    <s v="plays"/>
    <x v="4103"/>
    <d v="2015-08-26T10:32:00"/>
  </r>
  <r>
    <n v="21.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85714285714285"/>
    <x v="1"/>
    <s v="plays"/>
    <x v="4104"/>
    <d v="2016-10-26T22:40:34"/>
  </r>
  <r>
    <n v="6.9696969696969706"/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333333333331"/>
    <x v="1"/>
    <s v="plays"/>
    <x v="4105"/>
    <d v="2016-12-25T16:15:09"/>
  </r>
  <r>
    <n v="70.599999999999994"/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6969696969697"/>
    <x v="1"/>
    <s v="plays"/>
    <x v="4106"/>
    <d v="2015-04-01T17:00:00"/>
  </r>
  <r>
    <n v="2.0499999999999963"/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x v="1"/>
    <s v="plays"/>
    <x v="4107"/>
    <d v="2014-09-24T14:00:01"/>
  </r>
  <r>
    <n v="1.9666666666666721"/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x v="1"/>
    <s v="plays"/>
    <x v="4108"/>
    <d v="2017-03-02T21:00:00"/>
  </r>
  <r>
    <n v="0"/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x v="1"/>
    <s v="plays"/>
    <x v="4109"/>
    <d v="2015-11-29T05:56:44"/>
  </r>
  <r>
    <n v="28.666666666666664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3333333333334"/>
    <x v="1"/>
    <s v="plays"/>
    <x v="4110"/>
    <d v="2016-07-21T07:02:31"/>
  </r>
  <r>
    <n v="3.1333333333333324"/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66666666666666"/>
    <x v="1"/>
    <s v="plays"/>
    <x v="4111"/>
    <d v="2015-02-23T19:15:40"/>
  </r>
  <r>
    <n v="3.9999999999995595E-2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x v="1"/>
    <s v="plays"/>
    <x v="4112"/>
    <d v="2016-02-27T16:00:00"/>
  </r>
  <r>
    <n v="0.20000000000000018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x v="1"/>
    <s v="plays"/>
    <x v="4113"/>
    <d v="2016-01-07T22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815"/>
    <n v="357"/>
    <n v="52"/>
    <n v="1224"/>
    <n v="0.66584967320261434"/>
    <n v="0.29166666666666669"/>
    <n v="4.2483660130718956E-2"/>
  </r>
  <r>
    <x v="2"/>
    <n v="230"/>
    <n v="160"/>
    <n v="27"/>
    <n v="417"/>
    <n v="0.55155875299760193"/>
    <n v="0.38369304556354916"/>
    <n v="6.4748201438848921E-2"/>
  </r>
  <r>
    <x v="3"/>
    <n v="65"/>
    <n v="59"/>
    <n v="12"/>
    <n v="136"/>
    <n v="0.47794117647058826"/>
    <n v="0.43382352941176472"/>
    <n v="8.8235294117647065E-2"/>
  </r>
  <r>
    <x v="4"/>
    <n v="38"/>
    <n v="32"/>
    <n v="4"/>
    <n v="74"/>
    <n v="0.51351351351351349"/>
    <n v="0.43243243243243246"/>
    <n v="5.4054054054054057E-2"/>
  </r>
  <r>
    <x v="5"/>
    <n v="18"/>
    <n v="16"/>
    <n v="1"/>
    <n v="35"/>
    <n v="0.51428571428571423"/>
    <n v="0.45714285714285713"/>
    <n v="2.8571428571428571E-2"/>
  </r>
  <r>
    <x v="6"/>
    <n v="8"/>
    <n v="15"/>
    <n v="19"/>
    <n v="42"/>
    <n v="0.19047619047619047"/>
    <n v="0.35714285714285715"/>
    <n v="0.45238095238095238"/>
  </r>
  <r>
    <x v="7"/>
    <n v="6"/>
    <n v="6"/>
    <n v="1"/>
    <n v="13"/>
    <n v="0.46153846153846156"/>
    <n v="0.46153846153846156"/>
    <n v="7.6923076923076927E-2"/>
  </r>
  <r>
    <x v="8"/>
    <n v="4"/>
    <n v="8"/>
    <n v="2"/>
    <n v="14"/>
    <n v="0.2857142857142857"/>
    <n v="0.5714285714285714"/>
    <n v="0.14285714285714285"/>
  </r>
  <r>
    <x v="9"/>
    <n v="5"/>
    <n v="3"/>
    <n v="0"/>
    <n v="8"/>
    <n v="0.625"/>
    <n v="0.375"/>
    <n v="0"/>
  </r>
  <r>
    <x v="10"/>
    <n v="3"/>
    <n v="5"/>
    <n v="2"/>
    <n v="10"/>
    <n v="0.3"/>
    <n v="0.5"/>
    <n v="0.2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0DA73-E55B-B540-8108-2991E99720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BBF152-984A-C04D-922D-7F4826998BE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76BC1-0757-344C-89D3-8402E1B495A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060152-C9FC-4744-AC07-F6184D30035B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D14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 `Percentage Successful`" fld="5" baseField="0" baseItem="0" numFmtId="10"/>
    <dataField name="Sum of  `Percentage Failed`" fld="6" baseField="0" baseItem="0" numFmtId="10"/>
    <dataField name="Sum of `Percentage Canceled`" fld="7" baseField="0" baseItem="0" numFmtId="10"/>
  </dataFields>
  <chartFormats count="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B805C-6910-AE42-9C09-5D94F17C2315}">
  <sheetPr codeName="Sheet1"/>
  <dimension ref="A1:F14"/>
  <sheetViews>
    <sheetView workbookViewId="0">
      <selection activeCell="B4" sqref="B4:E4"/>
      <pivotSelection pane="bottomRight" showHeader="1" dimension="1" activeRow="10" click="1" r:id="rId1">
        <pivotArea dataOnly="0" labelOnly="1" fieldPosition="0">
          <references count="1">
            <reference field="6" count="0"/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8363</v>
      </c>
    </row>
    <row r="3" spans="1:6" x14ac:dyDescent="0.2">
      <c r="A3" s="8" t="s">
        <v>8362</v>
      </c>
      <c r="B3" s="8" t="s">
        <v>8366</v>
      </c>
    </row>
    <row r="4" spans="1:6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85D8D-1241-A141-A162-B45E67E1F75D}">
  <sheetPr codeName="Sheet2"/>
  <dimension ref="A2:F48"/>
  <sheetViews>
    <sheetView topLeftCell="A9" workbookViewId="0">
      <selection activeCell="B22" sqref="B2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8" t="s">
        <v>8223</v>
      </c>
      <c r="B2" t="s">
        <v>8363</v>
      </c>
    </row>
    <row r="3" spans="1:6" x14ac:dyDescent="0.2">
      <c r="A3" s="8" t="s">
        <v>8308</v>
      </c>
      <c r="B3" t="s">
        <v>8363</v>
      </c>
    </row>
    <row r="5" spans="1:6" x14ac:dyDescent="0.2">
      <c r="A5" s="8" t="s">
        <v>8362</v>
      </c>
      <c r="B5" s="8" t="s">
        <v>8366</v>
      </c>
    </row>
    <row r="6" spans="1:6" x14ac:dyDescent="0.2">
      <c r="A6" s="8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">
      <c r="A7" s="9" t="s">
        <v>8316</v>
      </c>
      <c r="B7" s="7"/>
      <c r="C7" s="7">
        <v>100</v>
      </c>
      <c r="D7" s="7"/>
      <c r="E7" s="7"/>
      <c r="F7" s="7">
        <v>100</v>
      </c>
    </row>
    <row r="8" spans="1:6" x14ac:dyDescent="0.2">
      <c r="A8" s="9" t="s">
        <v>8344</v>
      </c>
      <c r="B8" s="7">
        <v>20</v>
      </c>
      <c r="C8" s="7"/>
      <c r="D8" s="7"/>
      <c r="E8" s="7"/>
      <c r="F8" s="7">
        <v>20</v>
      </c>
    </row>
    <row r="9" spans="1:6" x14ac:dyDescent="0.2">
      <c r="A9" s="9" t="s">
        <v>8332</v>
      </c>
      <c r="B9" s="7">
        <v>24</v>
      </c>
      <c r="C9" s="7"/>
      <c r="D9" s="7"/>
      <c r="E9" s="7"/>
      <c r="F9" s="7">
        <v>24</v>
      </c>
    </row>
    <row r="10" spans="1:6" x14ac:dyDescent="0.2">
      <c r="A10" s="9" t="s">
        <v>8358</v>
      </c>
      <c r="B10" s="7"/>
      <c r="C10" s="7">
        <v>40</v>
      </c>
      <c r="D10" s="7"/>
      <c r="E10" s="7"/>
      <c r="F10" s="7">
        <v>40</v>
      </c>
    </row>
    <row r="11" spans="1:6" x14ac:dyDescent="0.2">
      <c r="A11" s="9" t="s">
        <v>8354</v>
      </c>
      <c r="B11" s="7"/>
      <c r="C11" s="7"/>
      <c r="D11" s="7"/>
      <c r="E11" s="7">
        <v>40</v>
      </c>
      <c r="F11" s="7">
        <v>40</v>
      </c>
    </row>
    <row r="12" spans="1:6" x14ac:dyDescent="0.2">
      <c r="A12" s="9" t="s">
        <v>8315</v>
      </c>
      <c r="B12" s="7"/>
      <c r="C12" s="7"/>
      <c r="D12" s="7"/>
      <c r="E12" s="7">
        <v>180</v>
      </c>
      <c r="F12" s="7">
        <v>180</v>
      </c>
    </row>
    <row r="13" spans="1:6" x14ac:dyDescent="0.2">
      <c r="A13" s="9" t="s">
        <v>8314</v>
      </c>
      <c r="B13" s="7"/>
      <c r="C13" s="7">
        <v>80</v>
      </c>
      <c r="D13" s="7"/>
      <c r="E13" s="7"/>
      <c r="F13" s="7">
        <v>80</v>
      </c>
    </row>
    <row r="14" spans="1:6" x14ac:dyDescent="0.2">
      <c r="A14" s="9" t="s">
        <v>8330</v>
      </c>
      <c r="B14" s="7"/>
      <c r="C14" s="7"/>
      <c r="D14" s="7"/>
      <c r="E14" s="7">
        <v>40</v>
      </c>
      <c r="F14" s="7">
        <v>40</v>
      </c>
    </row>
    <row r="15" spans="1:6" x14ac:dyDescent="0.2">
      <c r="A15" s="9" t="s">
        <v>8347</v>
      </c>
      <c r="B15" s="7"/>
      <c r="C15" s="7">
        <v>40</v>
      </c>
      <c r="D15" s="7">
        <v>20</v>
      </c>
      <c r="E15" s="7"/>
      <c r="F15" s="7">
        <v>60</v>
      </c>
    </row>
    <row r="16" spans="1:6" x14ac:dyDescent="0.2">
      <c r="A16" s="9" t="s">
        <v>8324</v>
      </c>
      <c r="B16" s="7"/>
      <c r="C16" s="7">
        <v>40</v>
      </c>
      <c r="D16" s="7"/>
      <c r="E16" s="7"/>
      <c r="F16" s="7">
        <v>40</v>
      </c>
    </row>
    <row r="17" spans="1:6" x14ac:dyDescent="0.2">
      <c r="A17" s="9" t="s">
        <v>8337</v>
      </c>
      <c r="B17" s="7">
        <v>20</v>
      </c>
      <c r="C17" s="7">
        <v>120</v>
      </c>
      <c r="D17" s="7"/>
      <c r="E17" s="7"/>
      <c r="F17" s="7">
        <v>140</v>
      </c>
    </row>
    <row r="18" spans="1:6" x14ac:dyDescent="0.2">
      <c r="A18" s="9" t="s">
        <v>8348</v>
      </c>
      <c r="B18" s="7"/>
      <c r="C18" s="7">
        <v>20</v>
      </c>
      <c r="D18" s="7"/>
      <c r="E18" s="7"/>
      <c r="F18" s="7">
        <v>20</v>
      </c>
    </row>
    <row r="19" spans="1:6" x14ac:dyDescent="0.2">
      <c r="A19" s="9" t="s">
        <v>8349</v>
      </c>
      <c r="B19" s="7"/>
      <c r="C19" s="7"/>
      <c r="D19" s="7"/>
      <c r="E19" s="7">
        <v>140</v>
      </c>
      <c r="F19" s="7">
        <v>140</v>
      </c>
    </row>
    <row r="20" spans="1:6" x14ac:dyDescent="0.2">
      <c r="A20" s="9" t="s">
        <v>8329</v>
      </c>
      <c r="B20" s="7"/>
      <c r="C20" s="7">
        <v>20</v>
      </c>
      <c r="D20" s="7"/>
      <c r="E20" s="7">
        <v>140</v>
      </c>
      <c r="F20" s="7">
        <v>160</v>
      </c>
    </row>
    <row r="21" spans="1:6" x14ac:dyDescent="0.2">
      <c r="A21" s="9" t="s">
        <v>8328</v>
      </c>
      <c r="B21" s="7"/>
      <c r="C21" s="7">
        <v>60</v>
      </c>
      <c r="D21" s="7"/>
      <c r="E21" s="7"/>
      <c r="F21" s="7">
        <v>60</v>
      </c>
    </row>
    <row r="22" spans="1:6" x14ac:dyDescent="0.2">
      <c r="A22" s="9" t="s">
        <v>8356</v>
      </c>
      <c r="B22" s="7"/>
      <c r="C22" s="7">
        <v>11</v>
      </c>
      <c r="D22" s="7"/>
      <c r="E22" s="7">
        <v>9</v>
      </c>
      <c r="F22" s="7">
        <v>20</v>
      </c>
    </row>
    <row r="23" spans="1:6" x14ac:dyDescent="0.2">
      <c r="A23" s="9" t="s">
        <v>8327</v>
      </c>
      <c r="B23" s="7"/>
      <c r="C23" s="7"/>
      <c r="D23" s="7"/>
      <c r="E23" s="7">
        <v>20</v>
      </c>
      <c r="F23" s="7">
        <v>20</v>
      </c>
    </row>
    <row r="24" spans="1:6" x14ac:dyDescent="0.2">
      <c r="A24" s="9" t="s">
        <v>8335</v>
      </c>
      <c r="B24" s="7"/>
      <c r="C24" s="7">
        <v>40</v>
      </c>
      <c r="D24" s="7"/>
      <c r="E24" s="7"/>
      <c r="F24" s="7">
        <v>40</v>
      </c>
    </row>
    <row r="25" spans="1:6" x14ac:dyDescent="0.2">
      <c r="A25" s="9" t="s">
        <v>8359</v>
      </c>
      <c r="B25" s="7">
        <v>20</v>
      </c>
      <c r="C25" s="7">
        <v>60</v>
      </c>
      <c r="D25" s="7"/>
      <c r="E25" s="7">
        <v>60</v>
      </c>
      <c r="F25" s="7">
        <v>140</v>
      </c>
    </row>
    <row r="26" spans="1:6" x14ac:dyDescent="0.2">
      <c r="A26" s="9" t="s">
        <v>8343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8323</v>
      </c>
      <c r="B27" s="7"/>
      <c r="C27" s="7"/>
      <c r="D27" s="7"/>
      <c r="E27" s="7">
        <v>60</v>
      </c>
      <c r="F27" s="7">
        <v>60</v>
      </c>
    </row>
    <row r="28" spans="1:6" x14ac:dyDescent="0.2">
      <c r="A28" s="9" t="s">
        <v>8350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8339</v>
      </c>
      <c r="B29" s="7"/>
      <c r="C29" s="7">
        <v>57</v>
      </c>
      <c r="D29" s="7"/>
      <c r="E29" s="7">
        <v>103</v>
      </c>
      <c r="F29" s="7">
        <v>160</v>
      </c>
    </row>
    <row r="30" spans="1:6" x14ac:dyDescent="0.2">
      <c r="A30" s="9" t="s">
        <v>8345</v>
      </c>
      <c r="B30" s="7"/>
      <c r="C30" s="7">
        <v>20</v>
      </c>
      <c r="D30" s="7"/>
      <c r="E30" s="7"/>
      <c r="F30" s="7">
        <v>20</v>
      </c>
    </row>
    <row r="31" spans="1:6" x14ac:dyDescent="0.2">
      <c r="A31" s="9" t="s">
        <v>8318</v>
      </c>
      <c r="B31" s="7"/>
      <c r="C31" s="7">
        <v>353</v>
      </c>
      <c r="D31" s="7">
        <v>19</v>
      </c>
      <c r="E31" s="7">
        <v>694</v>
      </c>
      <c r="F31" s="7">
        <v>1066</v>
      </c>
    </row>
    <row r="32" spans="1:6" x14ac:dyDescent="0.2">
      <c r="A32" s="9" t="s">
        <v>8346</v>
      </c>
      <c r="B32" s="7"/>
      <c r="C32" s="7"/>
      <c r="D32" s="7"/>
      <c r="E32" s="7">
        <v>40</v>
      </c>
      <c r="F32" s="7">
        <v>40</v>
      </c>
    </row>
    <row r="33" spans="1:6" x14ac:dyDescent="0.2">
      <c r="A33" s="9" t="s">
        <v>8342</v>
      </c>
      <c r="B33" s="7"/>
      <c r="C33" s="7"/>
      <c r="D33" s="7"/>
      <c r="E33" s="7">
        <v>20</v>
      </c>
      <c r="F33" s="7">
        <v>20</v>
      </c>
    </row>
    <row r="34" spans="1:6" x14ac:dyDescent="0.2">
      <c r="A34" s="9" t="s">
        <v>8353</v>
      </c>
      <c r="B34" s="7"/>
      <c r="C34" s="7">
        <v>20</v>
      </c>
      <c r="D34" s="7"/>
      <c r="E34" s="7"/>
      <c r="F34" s="7">
        <v>20</v>
      </c>
    </row>
    <row r="35" spans="1:6" x14ac:dyDescent="0.2">
      <c r="A35" s="9" t="s">
        <v>8326</v>
      </c>
      <c r="B35" s="7"/>
      <c r="C35" s="7"/>
      <c r="D35" s="7"/>
      <c r="E35" s="7">
        <v>260</v>
      </c>
      <c r="F35" s="7">
        <v>260</v>
      </c>
    </row>
    <row r="36" spans="1:6" x14ac:dyDescent="0.2">
      <c r="A36" s="9" t="s">
        <v>8313</v>
      </c>
      <c r="B36" s="7">
        <v>40</v>
      </c>
      <c r="C36" s="7"/>
      <c r="D36" s="7"/>
      <c r="E36" s="7"/>
      <c r="F36" s="7">
        <v>40</v>
      </c>
    </row>
    <row r="37" spans="1:6" x14ac:dyDescent="0.2">
      <c r="A37" s="9" t="s">
        <v>8312</v>
      </c>
      <c r="B37" s="7"/>
      <c r="C37" s="7"/>
      <c r="D37" s="7"/>
      <c r="E37" s="7">
        <v>60</v>
      </c>
      <c r="F37" s="7">
        <v>60</v>
      </c>
    </row>
    <row r="38" spans="1:6" x14ac:dyDescent="0.2">
      <c r="A38" s="9" t="s">
        <v>8352</v>
      </c>
      <c r="B38" s="7"/>
      <c r="C38" s="7"/>
      <c r="D38" s="7">
        <v>6</v>
      </c>
      <c r="E38" s="7">
        <v>34</v>
      </c>
      <c r="F38" s="7">
        <v>40</v>
      </c>
    </row>
    <row r="39" spans="1:6" x14ac:dyDescent="0.2">
      <c r="A39" s="9" t="s">
        <v>8355</v>
      </c>
      <c r="B39" s="7">
        <v>18</v>
      </c>
      <c r="C39" s="7">
        <v>2</v>
      </c>
      <c r="D39" s="7"/>
      <c r="E39" s="7">
        <v>40</v>
      </c>
      <c r="F39" s="7">
        <v>60</v>
      </c>
    </row>
    <row r="40" spans="1:6" x14ac:dyDescent="0.2">
      <c r="A40" s="9" t="s">
        <v>8357</v>
      </c>
      <c r="B40" s="7">
        <v>17</v>
      </c>
      <c r="C40" s="7">
        <v>80</v>
      </c>
      <c r="D40" s="7">
        <v>5</v>
      </c>
      <c r="E40" s="7">
        <v>85</v>
      </c>
      <c r="F40" s="7">
        <v>187</v>
      </c>
    </row>
    <row r="41" spans="1:6" x14ac:dyDescent="0.2">
      <c r="A41" s="9" t="s">
        <v>8351</v>
      </c>
      <c r="B41" s="7"/>
      <c r="C41" s="7"/>
      <c r="D41" s="7"/>
      <c r="E41" s="7">
        <v>80</v>
      </c>
      <c r="F41" s="7">
        <v>80</v>
      </c>
    </row>
    <row r="42" spans="1:6" x14ac:dyDescent="0.2">
      <c r="A42" s="9" t="s">
        <v>8311</v>
      </c>
      <c r="B42" s="7"/>
      <c r="C42" s="7"/>
      <c r="D42" s="7"/>
      <c r="E42" s="7">
        <v>60</v>
      </c>
      <c r="F42" s="7">
        <v>60</v>
      </c>
    </row>
    <row r="43" spans="1:6" x14ac:dyDescent="0.2">
      <c r="A43" s="9" t="s">
        <v>8341</v>
      </c>
      <c r="B43" s="7">
        <v>10</v>
      </c>
      <c r="C43" s="7">
        <v>47</v>
      </c>
      <c r="D43" s="7"/>
      <c r="E43" s="7"/>
      <c r="F43" s="7">
        <v>57</v>
      </c>
    </row>
    <row r="44" spans="1:6" x14ac:dyDescent="0.2">
      <c r="A44" s="9" t="s">
        <v>8334</v>
      </c>
      <c r="B44" s="7"/>
      <c r="C44" s="7">
        <v>100</v>
      </c>
      <c r="D44" s="7"/>
      <c r="E44" s="7"/>
      <c r="F44" s="7">
        <v>100</v>
      </c>
    </row>
    <row r="45" spans="1:6" x14ac:dyDescent="0.2">
      <c r="A45" s="9" t="s">
        <v>8321</v>
      </c>
      <c r="B45" s="7">
        <v>60</v>
      </c>
      <c r="C45" s="7">
        <v>120</v>
      </c>
      <c r="D45" s="7"/>
      <c r="E45" s="7">
        <v>20</v>
      </c>
      <c r="F45" s="7">
        <v>200</v>
      </c>
    </row>
    <row r="46" spans="1:6" x14ac:dyDescent="0.2">
      <c r="A46" s="9" t="s">
        <v>8320</v>
      </c>
      <c r="B46" s="7">
        <v>100</v>
      </c>
      <c r="C46" s="7">
        <v>60</v>
      </c>
      <c r="D46" s="7"/>
      <c r="E46" s="7"/>
      <c r="F46" s="7">
        <v>160</v>
      </c>
    </row>
    <row r="47" spans="1:6" x14ac:dyDescent="0.2">
      <c r="A47" s="9" t="s">
        <v>8340</v>
      </c>
      <c r="B47" s="7">
        <v>20</v>
      </c>
      <c r="C47" s="7"/>
      <c r="D47" s="7"/>
      <c r="E47" s="7"/>
      <c r="F47" s="7">
        <v>20</v>
      </c>
    </row>
    <row r="48" spans="1:6" x14ac:dyDescent="0.2">
      <c r="A48" s="9" t="s">
        <v>8361</v>
      </c>
      <c r="B48" s="7">
        <v>349</v>
      </c>
      <c r="C48" s="7">
        <v>1530</v>
      </c>
      <c r="D48" s="7">
        <v>50</v>
      </c>
      <c r="E48" s="7">
        <v>2185</v>
      </c>
      <c r="F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19AD4-26C7-F948-B21F-305A5F51886D}">
  <sheetPr codeName="Sheet3"/>
  <dimension ref="A1:F18"/>
  <sheetViews>
    <sheetView workbookViewId="0">
      <selection activeCell="B3" sqref="B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8363</v>
      </c>
    </row>
    <row r="2" spans="1:6" x14ac:dyDescent="0.2">
      <c r="A2" s="8" t="s">
        <v>8379</v>
      </c>
      <c r="B2" t="s">
        <v>8363</v>
      </c>
    </row>
    <row r="4" spans="1:6" x14ac:dyDescent="0.2">
      <c r="A4" s="8" t="s">
        <v>8362</v>
      </c>
      <c r="B4" s="8" t="s">
        <v>8366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8373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2">
      <c r="A7" s="11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1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1" t="s">
        <v>8376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">
      <c r="A10" s="11" t="s">
        <v>8367</v>
      </c>
      <c r="B10" s="7">
        <v>27</v>
      </c>
      <c r="C10" s="7">
        <v>125</v>
      </c>
      <c r="D10" s="7"/>
      <c r="E10" s="7">
        <v>232</v>
      </c>
      <c r="F10" s="7">
        <v>384</v>
      </c>
    </row>
    <row r="11" spans="1:6" x14ac:dyDescent="0.2">
      <c r="A11" s="11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">
      <c r="A12" s="11" t="s">
        <v>8368</v>
      </c>
      <c r="B12" s="7">
        <v>43</v>
      </c>
      <c r="C12" s="7">
        <v>148</v>
      </c>
      <c r="D12" s="7"/>
      <c r="E12" s="7">
        <v>191</v>
      </c>
      <c r="F12" s="7">
        <v>382</v>
      </c>
    </row>
    <row r="13" spans="1:6" x14ac:dyDescent="0.2">
      <c r="A13" s="11" t="s">
        <v>8369</v>
      </c>
      <c r="B13" s="7">
        <v>32</v>
      </c>
      <c r="C13" s="7">
        <v>135</v>
      </c>
      <c r="D13" s="7"/>
      <c r="E13" s="7">
        <v>167</v>
      </c>
      <c r="F13" s="7">
        <v>334</v>
      </c>
    </row>
    <row r="14" spans="1:6" x14ac:dyDescent="0.2">
      <c r="A14" s="11" t="s">
        <v>8370</v>
      </c>
      <c r="B14" s="7">
        <v>24</v>
      </c>
      <c r="C14" s="7">
        <v>126</v>
      </c>
      <c r="D14" s="7"/>
      <c r="E14" s="7">
        <v>149</v>
      </c>
      <c r="F14" s="7">
        <v>299</v>
      </c>
    </row>
    <row r="15" spans="1:6" x14ac:dyDescent="0.2">
      <c r="A15" s="11" t="s">
        <v>8371</v>
      </c>
      <c r="B15" s="7">
        <v>20</v>
      </c>
      <c r="C15" s="7">
        <v>151</v>
      </c>
      <c r="D15" s="7"/>
      <c r="E15" s="7">
        <v>183</v>
      </c>
      <c r="F15" s="7">
        <v>354</v>
      </c>
    </row>
    <row r="16" spans="1:6" x14ac:dyDescent="0.2">
      <c r="A16" s="11" t="s">
        <v>8372</v>
      </c>
      <c r="B16" s="7">
        <v>37</v>
      </c>
      <c r="C16" s="7">
        <v>113</v>
      </c>
      <c r="D16" s="7"/>
      <c r="E16" s="7">
        <v>181</v>
      </c>
      <c r="F16" s="7">
        <v>331</v>
      </c>
    </row>
    <row r="17" spans="1:6" x14ac:dyDescent="0.2">
      <c r="A17" s="11" t="s">
        <v>8378</v>
      </c>
      <c r="B17" s="7">
        <v>23</v>
      </c>
      <c r="C17" s="7">
        <v>119</v>
      </c>
      <c r="D17" s="7"/>
      <c r="E17" s="7">
        <v>110</v>
      </c>
      <c r="F17" s="7">
        <v>252</v>
      </c>
    </row>
    <row r="18" spans="1:6" x14ac:dyDescent="0.2">
      <c r="A18" s="11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Normal="100" workbookViewId="0">
      <selection activeCell="F1" sqref="A1:F1"/>
    </sheetView>
  </sheetViews>
  <sheetFormatPr baseColWidth="10" defaultColWidth="8.83203125" defaultRowHeight="15" x14ac:dyDescent="0.2"/>
  <cols>
    <col min="1" max="1" width="12.6640625" style="6" bestFit="1" customWidth="1"/>
    <col min="3" max="3" width="38.5" style="3" customWidth="1"/>
    <col min="4" max="4" width="40.33203125" style="3" customWidth="1"/>
    <col min="6" max="6" width="16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4.5" bestFit="1" customWidth="1"/>
    <col min="17" max="17" width="22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6" t="s">
        <v>8306</v>
      </c>
      <c r="B1" s="1" t="s">
        <v>0</v>
      </c>
      <c r="C1" s="2" t="s">
        <v>1</v>
      </c>
      <c r="D1" s="2" t="s">
        <v>4110</v>
      </c>
      <c r="E1" s="1" t="s">
        <v>8216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9" x14ac:dyDescent="0.25">
      <c r="A2" s="6">
        <f>((F2-E2)/E2+1)*100</f>
        <v>136.85882352941178</v>
      </c>
      <c r="B2">
        <v>0</v>
      </c>
      <c r="C2" s="3" t="s">
        <v>2</v>
      </c>
      <c r="D2" s="3" t="s">
        <v>4111</v>
      </c>
      <c r="E2">
        <v>8500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>
        <f>F2/M2</f>
        <v>63.917582417582416</v>
      </c>
      <c r="Q2" t="s">
        <v>8310</v>
      </c>
      <c r="R2" t="s">
        <v>8311</v>
      </c>
      <c r="S2" s="10">
        <f>(((K2/60)/60)/24)+DATE(1970,1,1)+(-8/24)</f>
        <v>42176.673738425925</v>
      </c>
      <c r="T2" s="10">
        <f>(((J2/60)/60)/24)+DATE(1970,1,1)+(-8/24)</f>
        <v>42207.791666666664</v>
      </c>
    </row>
    <row r="3" spans="1:20" ht="33" x14ac:dyDescent="0.25">
      <c r="A3" s="6">
        <f t="shared" ref="A3:A66" si="0">((F3-E3)/E3+1)*100</f>
        <v>142.60827250608273</v>
      </c>
      <c r="B3">
        <v>1</v>
      </c>
      <c r="C3" s="3" t="s">
        <v>3</v>
      </c>
      <c r="D3" s="3" t="s">
        <v>4112</v>
      </c>
      <c r="E3"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>
        <f t="shared" ref="P3:P66" si="1">F3/M3</f>
        <v>185.48101265822785</v>
      </c>
      <c r="Q3" t="s">
        <v>8310</v>
      </c>
      <c r="R3" t="s">
        <v>8311</v>
      </c>
      <c r="S3" s="10">
        <f t="shared" ref="S3:S66" si="2">(((K3/60)/60)/24)+DATE(1970,1,1)+(-8/24)</f>
        <v>42766.267164351848</v>
      </c>
      <c r="T3" s="10">
        <f t="shared" ref="T3:T66" si="3">(((J3/60)/60)/24)+DATE(1970,1,1)+(-8/24)</f>
        <v>42796.267164351848</v>
      </c>
    </row>
    <row r="4" spans="1:20" ht="49" x14ac:dyDescent="0.25">
      <c r="A4" s="6">
        <f t="shared" si="0"/>
        <v>105</v>
      </c>
      <c r="B4">
        <v>2</v>
      </c>
      <c r="C4" s="3" t="s">
        <v>4</v>
      </c>
      <c r="D4" s="3" t="s">
        <v>4113</v>
      </c>
      <c r="E4">
        <v>500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>
        <f t="shared" si="1"/>
        <v>15</v>
      </c>
      <c r="Q4" t="s">
        <v>8310</v>
      </c>
      <c r="R4" t="s">
        <v>8311</v>
      </c>
      <c r="S4" s="10">
        <f t="shared" si="2"/>
        <v>42405.369016203702</v>
      </c>
      <c r="T4" s="10">
        <f t="shared" si="3"/>
        <v>42415.369016203702</v>
      </c>
    </row>
    <row r="5" spans="1:20" ht="33" x14ac:dyDescent="0.25">
      <c r="A5" s="6">
        <f t="shared" si="0"/>
        <v>103.89999999999999</v>
      </c>
      <c r="B5">
        <v>3</v>
      </c>
      <c r="C5" s="3" t="s">
        <v>5</v>
      </c>
      <c r="D5" s="3" t="s">
        <v>4114</v>
      </c>
      <c r="E5"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41828.181793981479</v>
      </c>
      <c r="T5" s="10">
        <f t="shared" si="3"/>
        <v>41858.181793981479</v>
      </c>
    </row>
    <row r="6" spans="1:20" ht="65" x14ac:dyDescent="0.25">
      <c r="A6" s="6">
        <f t="shared" si="0"/>
        <v>122.99154545454545</v>
      </c>
      <c r="B6">
        <v>4</v>
      </c>
      <c r="C6" s="3" t="s">
        <v>6</v>
      </c>
      <c r="D6" s="3" t="s">
        <v>4115</v>
      </c>
      <c r="E6"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42327.500914351847</v>
      </c>
      <c r="T6" s="10">
        <f t="shared" si="3"/>
        <v>42357.500914351847</v>
      </c>
    </row>
    <row r="7" spans="1:20" ht="49" x14ac:dyDescent="0.25">
      <c r="A7" s="6">
        <f t="shared" si="0"/>
        <v>109.77744436109028</v>
      </c>
      <c r="B7">
        <v>5</v>
      </c>
      <c r="C7" s="3" t="s">
        <v>7</v>
      </c>
      <c r="D7" s="3" t="s">
        <v>4116</v>
      </c>
      <c r="E7"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42563.599618055552</v>
      </c>
      <c r="T7" s="10">
        <f t="shared" si="3"/>
        <v>42579.899305555555</v>
      </c>
    </row>
    <row r="8" spans="1:20" ht="49" x14ac:dyDescent="0.25">
      <c r="A8" s="6">
        <f t="shared" si="0"/>
        <v>106.4875</v>
      </c>
      <c r="B8">
        <v>6</v>
      </c>
      <c r="C8" s="3" t="s">
        <v>8</v>
      </c>
      <c r="D8" s="3" t="s">
        <v>4117</v>
      </c>
      <c r="E8"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41793.739004629628</v>
      </c>
      <c r="T8" s="10">
        <f t="shared" si="3"/>
        <v>41803.739004629628</v>
      </c>
    </row>
    <row r="9" spans="1:20" ht="49" x14ac:dyDescent="0.25">
      <c r="A9" s="6">
        <f t="shared" si="0"/>
        <v>101.22222222222221</v>
      </c>
      <c r="B9">
        <v>7</v>
      </c>
      <c r="C9" s="3" t="s">
        <v>9</v>
      </c>
      <c r="D9" s="3" t="s">
        <v>4118</v>
      </c>
      <c r="E9"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42515.713738425926</v>
      </c>
      <c r="T9" s="10">
        <f t="shared" si="3"/>
        <v>42555.713738425926</v>
      </c>
    </row>
    <row r="10" spans="1:20" ht="18" x14ac:dyDescent="0.25">
      <c r="A10" s="6">
        <f t="shared" si="0"/>
        <v>100.04342857142856</v>
      </c>
      <c r="B10">
        <v>8</v>
      </c>
      <c r="C10" s="3" t="s">
        <v>10</v>
      </c>
      <c r="D10" s="3" t="s">
        <v>4119</v>
      </c>
      <c r="E10"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42468.611249999994</v>
      </c>
      <c r="T10" s="10">
        <f t="shared" si="3"/>
        <v>42475.541666666664</v>
      </c>
    </row>
    <row r="11" spans="1:20" ht="49" x14ac:dyDescent="0.25">
      <c r="A11" s="6">
        <f t="shared" si="0"/>
        <v>125.998</v>
      </c>
      <c r="B11">
        <v>9</v>
      </c>
      <c r="C11" s="3" t="s">
        <v>11</v>
      </c>
      <c r="D11" s="3" t="s">
        <v>4120</v>
      </c>
      <c r="E11"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42446.770185185182</v>
      </c>
      <c r="T11" s="10">
        <f t="shared" si="3"/>
        <v>42476.770185185182</v>
      </c>
    </row>
    <row r="12" spans="1:20" ht="49" x14ac:dyDescent="0.25">
      <c r="A12" s="6">
        <f t="shared" si="0"/>
        <v>100.49999999999999</v>
      </c>
      <c r="B12">
        <v>10</v>
      </c>
      <c r="C12" s="3" t="s">
        <v>12</v>
      </c>
      <c r="D12" s="3" t="s">
        <v>4121</v>
      </c>
      <c r="E12"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41779.734710648147</v>
      </c>
      <c r="T12" s="10">
        <f t="shared" si="3"/>
        <v>41814.734710648147</v>
      </c>
    </row>
    <row r="13" spans="1:20" ht="49" x14ac:dyDescent="0.25">
      <c r="A13" s="6">
        <f t="shared" si="0"/>
        <v>120.5</v>
      </c>
      <c r="B13">
        <v>11</v>
      </c>
      <c r="C13" s="3" t="s">
        <v>13</v>
      </c>
      <c r="D13" s="3" t="s">
        <v>4122</v>
      </c>
      <c r="E13"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42572.445162037031</v>
      </c>
      <c r="T13" s="10">
        <f t="shared" si="3"/>
        <v>42603.791666666664</v>
      </c>
    </row>
    <row r="14" spans="1:20" ht="49" x14ac:dyDescent="0.25">
      <c r="A14" s="6">
        <f t="shared" si="0"/>
        <v>165.29333333333335</v>
      </c>
      <c r="B14">
        <v>12</v>
      </c>
      <c r="C14" s="3" t="s">
        <v>14</v>
      </c>
      <c r="D14" s="3" t="s">
        <v>4123</v>
      </c>
      <c r="E14"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41791.379918981482</v>
      </c>
      <c r="T14" s="10">
        <f t="shared" si="3"/>
        <v>41835.791666666664</v>
      </c>
    </row>
    <row r="15" spans="1:20" ht="33" x14ac:dyDescent="0.25">
      <c r="A15" s="6">
        <f t="shared" si="0"/>
        <v>159.97142857142856</v>
      </c>
      <c r="B15">
        <v>13</v>
      </c>
      <c r="C15" s="3" t="s">
        <v>15</v>
      </c>
      <c r="D15" s="3" t="s">
        <v>4124</v>
      </c>
      <c r="E15"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42508.343854166662</v>
      </c>
      <c r="T15" s="10">
        <f t="shared" si="3"/>
        <v>42544.518749999996</v>
      </c>
    </row>
    <row r="16" spans="1:20" ht="33" x14ac:dyDescent="0.25">
      <c r="A16" s="6">
        <f t="shared" si="0"/>
        <v>100.93333333333334</v>
      </c>
      <c r="B16">
        <v>14</v>
      </c>
      <c r="C16" s="3" t="s">
        <v>16</v>
      </c>
      <c r="D16" s="3" t="s">
        <v>4125</v>
      </c>
      <c r="E16">
        <v>6000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41807.693148148144</v>
      </c>
      <c r="T16" s="10">
        <f t="shared" si="3"/>
        <v>41833.249305555553</v>
      </c>
    </row>
    <row r="17" spans="1:20" ht="49" x14ac:dyDescent="0.25">
      <c r="A17" s="6">
        <f t="shared" si="0"/>
        <v>106.60000000000001</v>
      </c>
      <c r="B17">
        <v>15</v>
      </c>
      <c r="C17" s="3" t="s">
        <v>17</v>
      </c>
      <c r="D17" s="3" t="s">
        <v>4126</v>
      </c>
      <c r="E17">
        <v>2000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42256.058541666665</v>
      </c>
      <c r="T17" s="10">
        <f t="shared" si="3"/>
        <v>42274.509722222218</v>
      </c>
    </row>
    <row r="18" spans="1:20" ht="49" x14ac:dyDescent="0.25">
      <c r="A18" s="6">
        <f t="shared" si="0"/>
        <v>100.24166666666667</v>
      </c>
      <c r="B18">
        <v>16</v>
      </c>
      <c r="C18" s="3" t="s">
        <v>18</v>
      </c>
      <c r="D18" s="3" t="s">
        <v>4127</v>
      </c>
      <c r="E18"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41760.463090277779</v>
      </c>
      <c r="T18" s="10">
        <f t="shared" si="3"/>
        <v>41805.895833333328</v>
      </c>
    </row>
    <row r="19" spans="1:20" ht="49" x14ac:dyDescent="0.25">
      <c r="A19" s="6">
        <f t="shared" si="0"/>
        <v>100.66666666666666</v>
      </c>
      <c r="B19">
        <v>17</v>
      </c>
      <c r="C19" s="3" t="s">
        <v>19</v>
      </c>
      <c r="D19" s="3" t="s">
        <v>4128</v>
      </c>
      <c r="E19">
        <v>1500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41917.398402777777</v>
      </c>
      <c r="T19" s="10">
        <f t="shared" si="3"/>
        <v>41947.440069444441</v>
      </c>
    </row>
    <row r="20" spans="1:20" ht="49" x14ac:dyDescent="0.25">
      <c r="A20" s="6">
        <f t="shared" si="0"/>
        <v>106.32110000000002</v>
      </c>
      <c r="B20">
        <v>18</v>
      </c>
      <c r="C20" s="3" t="s">
        <v>20</v>
      </c>
      <c r="D20" s="3" t="s">
        <v>4129</v>
      </c>
      <c r="E20"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41869.208981481483</v>
      </c>
      <c r="T20" s="10">
        <f t="shared" si="3"/>
        <v>41899.208981481483</v>
      </c>
    </row>
    <row r="21" spans="1:20" ht="49" x14ac:dyDescent="0.25">
      <c r="A21" s="6">
        <f t="shared" si="0"/>
        <v>145.29411764705881</v>
      </c>
      <c r="B21">
        <v>19</v>
      </c>
      <c r="C21" s="3" t="s">
        <v>21</v>
      </c>
      <c r="D21" s="3" t="s">
        <v>4130</v>
      </c>
      <c r="E21"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42175.483032407406</v>
      </c>
      <c r="T21" s="10">
        <f t="shared" si="3"/>
        <v>42205.483032407406</v>
      </c>
    </row>
    <row r="22" spans="1:20" ht="49" x14ac:dyDescent="0.25">
      <c r="A22" s="6">
        <f t="shared" si="0"/>
        <v>100.2</v>
      </c>
      <c r="B22">
        <v>20</v>
      </c>
      <c r="C22" s="3" t="s">
        <v>22</v>
      </c>
      <c r="D22" s="3" t="s">
        <v>4131</v>
      </c>
      <c r="E22"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42200.424907407411</v>
      </c>
      <c r="T22" s="10">
        <f t="shared" si="3"/>
        <v>42260.424907407411</v>
      </c>
    </row>
    <row r="23" spans="1:20" ht="49" x14ac:dyDescent="0.25">
      <c r="A23" s="6">
        <f t="shared" si="0"/>
        <v>109.13513513513513</v>
      </c>
      <c r="B23">
        <v>21</v>
      </c>
      <c r="C23" s="3" t="s">
        <v>23</v>
      </c>
      <c r="D23" s="3" t="s">
        <v>4132</v>
      </c>
      <c r="E23"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41878.293854166666</v>
      </c>
      <c r="T23" s="10">
        <f t="shared" si="3"/>
        <v>41908.293854166666</v>
      </c>
    </row>
    <row r="24" spans="1:20" ht="33" x14ac:dyDescent="0.25">
      <c r="A24" s="6">
        <f t="shared" si="0"/>
        <v>117.14285714285715</v>
      </c>
      <c r="B24">
        <v>22</v>
      </c>
      <c r="C24" s="3" t="s">
        <v>24</v>
      </c>
      <c r="D24" s="3" t="s">
        <v>4133</v>
      </c>
      <c r="E24"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41989.578009259254</v>
      </c>
      <c r="T24" s="10">
        <f t="shared" si="3"/>
        <v>42004.999305555553</v>
      </c>
    </row>
    <row r="25" spans="1:20" ht="49" x14ac:dyDescent="0.25">
      <c r="A25" s="6">
        <f t="shared" si="0"/>
        <v>118.5</v>
      </c>
      <c r="B25">
        <v>23</v>
      </c>
      <c r="C25" s="3" t="s">
        <v>25</v>
      </c>
      <c r="D25" s="3" t="s">
        <v>4134</v>
      </c>
      <c r="E25"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42097.445613425924</v>
      </c>
      <c r="T25" s="10">
        <f t="shared" si="3"/>
        <v>42124.305555555555</v>
      </c>
    </row>
    <row r="26" spans="1:20" ht="33" x14ac:dyDescent="0.25">
      <c r="A26" s="6">
        <f t="shared" si="0"/>
        <v>108.80768571428572</v>
      </c>
      <c r="B26">
        <v>24</v>
      </c>
      <c r="C26" s="3" t="s">
        <v>26</v>
      </c>
      <c r="D26" s="3" t="s">
        <v>4135</v>
      </c>
      <c r="E26"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42229.486840277772</v>
      </c>
      <c r="T26" s="10">
        <f t="shared" si="3"/>
        <v>42262.48541666667</v>
      </c>
    </row>
    <row r="27" spans="1:20" ht="49" x14ac:dyDescent="0.25">
      <c r="A27" s="6">
        <f t="shared" si="0"/>
        <v>133.33333333333331</v>
      </c>
      <c r="B27">
        <v>25</v>
      </c>
      <c r="C27" s="3" t="s">
        <v>27</v>
      </c>
      <c r="D27" s="3" t="s">
        <v>4136</v>
      </c>
      <c r="E27"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42317.691678240742</v>
      </c>
      <c r="T27" s="10">
        <f t="shared" si="3"/>
        <v>42377.691678240742</v>
      </c>
    </row>
    <row r="28" spans="1:20" ht="49" x14ac:dyDescent="0.25">
      <c r="A28" s="6">
        <f t="shared" si="0"/>
        <v>155.20000000000002</v>
      </c>
      <c r="B28">
        <v>26</v>
      </c>
      <c r="C28" s="3" t="s">
        <v>28</v>
      </c>
      <c r="D28" s="3" t="s">
        <v>4137</v>
      </c>
      <c r="E28"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41828.182222222218</v>
      </c>
      <c r="T28" s="10">
        <f t="shared" si="3"/>
        <v>41868.182222222218</v>
      </c>
    </row>
    <row r="29" spans="1:20" ht="49" x14ac:dyDescent="0.25">
      <c r="A29" s="6">
        <f t="shared" si="0"/>
        <v>111.72500000000001</v>
      </c>
      <c r="B29">
        <v>27</v>
      </c>
      <c r="C29" s="3" t="s">
        <v>29</v>
      </c>
      <c r="D29" s="3" t="s">
        <v>4138</v>
      </c>
      <c r="E29">
        <v>20000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41928.831400462957</v>
      </c>
      <c r="T29" s="10">
        <f t="shared" si="3"/>
        <v>41958.873067129629</v>
      </c>
    </row>
    <row r="30" spans="1:20" ht="33" x14ac:dyDescent="0.25">
      <c r="A30" s="6">
        <f t="shared" si="0"/>
        <v>100.35000000000001</v>
      </c>
      <c r="B30">
        <v>28</v>
      </c>
      <c r="C30" s="3" t="s">
        <v>30</v>
      </c>
      <c r="D30" s="3" t="s">
        <v>4139</v>
      </c>
      <c r="E30"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42324.630601851844</v>
      </c>
      <c r="T30" s="10">
        <f t="shared" si="3"/>
        <v>42354.630601851844</v>
      </c>
    </row>
    <row r="31" spans="1:20" ht="49" x14ac:dyDescent="0.25">
      <c r="A31" s="6">
        <f t="shared" si="0"/>
        <v>123.33333333333334</v>
      </c>
      <c r="B31">
        <v>29</v>
      </c>
      <c r="C31" s="3" t="s">
        <v>31</v>
      </c>
      <c r="D31" s="3" t="s">
        <v>4140</v>
      </c>
      <c r="E31">
        <v>3000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41812.339907407404</v>
      </c>
      <c r="T31" s="10">
        <f t="shared" si="3"/>
        <v>41842.339907407404</v>
      </c>
    </row>
    <row r="32" spans="1:20" ht="49" x14ac:dyDescent="0.25">
      <c r="A32" s="6">
        <f t="shared" si="0"/>
        <v>101.29975</v>
      </c>
      <c r="B32">
        <v>30</v>
      </c>
      <c r="C32" s="3" t="s">
        <v>32</v>
      </c>
      <c r="D32" s="3" t="s">
        <v>4141</v>
      </c>
      <c r="E32"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41841.959664351853</v>
      </c>
      <c r="T32" s="10">
        <f t="shared" si="3"/>
        <v>41871.959664351853</v>
      </c>
    </row>
    <row r="33" spans="1:20" ht="49" x14ac:dyDescent="0.25">
      <c r="A33" s="6">
        <f t="shared" si="0"/>
        <v>100</v>
      </c>
      <c r="B33">
        <v>31</v>
      </c>
      <c r="C33" s="3" t="s">
        <v>33</v>
      </c>
      <c r="D33" s="3" t="s">
        <v>4142</v>
      </c>
      <c r="E33"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>
        <f t="shared" si="1"/>
        <v>13</v>
      </c>
      <c r="Q33" t="s">
        <v>8310</v>
      </c>
      <c r="R33" t="s">
        <v>8311</v>
      </c>
      <c r="S33" s="10">
        <f t="shared" si="2"/>
        <v>42376.458726851844</v>
      </c>
      <c r="T33" s="10">
        <f t="shared" si="3"/>
        <v>42394.458726851844</v>
      </c>
    </row>
    <row r="34" spans="1:20" ht="49" x14ac:dyDescent="0.25">
      <c r="A34" s="6">
        <f t="shared" si="0"/>
        <v>100.24604569420035</v>
      </c>
      <c r="B34">
        <v>32</v>
      </c>
      <c r="C34" s="3" t="s">
        <v>34</v>
      </c>
      <c r="D34" s="3" t="s">
        <v>4143</v>
      </c>
      <c r="E34"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42461.294178240736</v>
      </c>
      <c r="T34" s="10">
        <f t="shared" si="3"/>
        <v>42502.832638888889</v>
      </c>
    </row>
    <row r="35" spans="1:20" ht="49" x14ac:dyDescent="0.25">
      <c r="A35" s="6">
        <f t="shared" si="0"/>
        <v>102.0952380952381</v>
      </c>
      <c r="B35">
        <v>33</v>
      </c>
      <c r="C35" s="3" t="s">
        <v>35</v>
      </c>
      <c r="D35" s="3" t="s">
        <v>4144</v>
      </c>
      <c r="E35"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42286.327557870369</v>
      </c>
      <c r="T35" s="10">
        <f t="shared" si="3"/>
        <v>42316.36922453704</v>
      </c>
    </row>
    <row r="36" spans="1:20" ht="49" x14ac:dyDescent="0.25">
      <c r="A36" s="6">
        <f t="shared" si="0"/>
        <v>130.46153846153845</v>
      </c>
      <c r="B36">
        <v>34</v>
      </c>
      <c r="C36" s="3" t="s">
        <v>36</v>
      </c>
      <c r="D36" s="3" t="s">
        <v>4145</v>
      </c>
      <c r="E36"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41840.988437499997</v>
      </c>
      <c r="T36" s="10">
        <f t="shared" si="3"/>
        <v>41855.988437499997</v>
      </c>
    </row>
    <row r="37" spans="1:20" ht="33" x14ac:dyDescent="0.25">
      <c r="A37" s="6">
        <f t="shared" si="0"/>
        <v>166.5</v>
      </c>
      <c r="B37">
        <v>35</v>
      </c>
      <c r="C37" s="3" t="s">
        <v>37</v>
      </c>
      <c r="D37" s="3" t="s">
        <v>4146</v>
      </c>
      <c r="E37"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42097.958495370367</v>
      </c>
      <c r="T37" s="10">
        <f t="shared" si="3"/>
        <v>42121.666666666664</v>
      </c>
    </row>
    <row r="38" spans="1:20" ht="33" x14ac:dyDescent="0.25">
      <c r="A38" s="6">
        <f t="shared" si="0"/>
        <v>142.15</v>
      </c>
      <c r="B38">
        <v>36</v>
      </c>
      <c r="C38" s="3" t="s">
        <v>38</v>
      </c>
      <c r="D38" s="3" t="s">
        <v>4147</v>
      </c>
      <c r="E38"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42067.973668981482</v>
      </c>
      <c r="T38" s="10">
        <f t="shared" si="3"/>
        <v>42097.93200231481</v>
      </c>
    </row>
    <row r="39" spans="1:20" ht="49" x14ac:dyDescent="0.25">
      <c r="A39" s="6">
        <f t="shared" si="0"/>
        <v>183.44090909090909</v>
      </c>
      <c r="B39">
        <v>37</v>
      </c>
      <c r="C39" s="3" t="s">
        <v>39</v>
      </c>
      <c r="D39" s="3" t="s">
        <v>4148</v>
      </c>
      <c r="E39"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42032.359710648147</v>
      </c>
      <c r="T39" s="10">
        <f t="shared" si="3"/>
        <v>42062.359710648147</v>
      </c>
    </row>
    <row r="40" spans="1:20" ht="49" x14ac:dyDescent="0.25">
      <c r="A40" s="6">
        <f t="shared" si="0"/>
        <v>110.04</v>
      </c>
      <c r="B40">
        <v>38</v>
      </c>
      <c r="C40" s="3" t="s">
        <v>40</v>
      </c>
      <c r="D40" s="3" t="s">
        <v>4149</v>
      </c>
      <c r="E40"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41374.723888888882</v>
      </c>
      <c r="T40" s="10">
        <f t="shared" si="3"/>
        <v>41404.723888888882</v>
      </c>
    </row>
    <row r="41" spans="1:20" ht="49" x14ac:dyDescent="0.25">
      <c r="A41" s="6">
        <f t="shared" si="0"/>
        <v>130.98000000000002</v>
      </c>
      <c r="B41">
        <v>39</v>
      </c>
      <c r="C41" s="3" t="s">
        <v>41</v>
      </c>
      <c r="D41" s="3" t="s">
        <v>4150</v>
      </c>
      <c r="E41">
        <v>25000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41753.713749999995</v>
      </c>
      <c r="T41" s="10">
        <f t="shared" si="3"/>
        <v>41784.624305555553</v>
      </c>
    </row>
    <row r="42" spans="1:20" ht="49" x14ac:dyDescent="0.25">
      <c r="A42" s="6">
        <f t="shared" si="0"/>
        <v>101.35000000000001</v>
      </c>
      <c r="B42">
        <v>40</v>
      </c>
      <c r="C42" s="3" t="s">
        <v>42</v>
      </c>
      <c r="D42" s="3" t="s">
        <v>4151</v>
      </c>
      <c r="E42"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41788.880648148144</v>
      </c>
      <c r="T42" s="10">
        <f t="shared" si="3"/>
        <v>41808.833333333328</v>
      </c>
    </row>
    <row r="43" spans="1:20" ht="49" x14ac:dyDescent="0.25">
      <c r="A43" s="6">
        <f t="shared" si="0"/>
        <v>100</v>
      </c>
      <c r="B43">
        <v>41</v>
      </c>
      <c r="C43" s="3" t="s">
        <v>43</v>
      </c>
      <c r="D43" s="3" t="s">
        <v>4152</v>
      </c>
      <c r="E43"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41887.235578703701</v>
      </c>
      <c r="T43" s="10">
        <f t="shared" si="3"/>
        <v>41917.235578703701</v>
      </c>
    </row>
    <row r="44" spans="1:20" ht="49" x14ac:dyDescent="0.25">
      <c r="A44" s="6">
        <f t="shared" si="0"/>
        <v>141.85714285714286</v>
      </c>
      <c r="B44">
        <v>42</v>
      </c>
      <c r="C44" s="3" t="s">
        <v>44</v>
      </c>
      <c r="D44" s="3" t="s">
        <v>4153</v>
      </c>
      <c r="E44"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41971.305856481478</v>
      </c>
      <c r="T44" s="10">
        <f t="shared" si="3"/>
        <v>42001.305856481478</v>
      </c>
    </row>
    <row r="45" spans="1:20" ht="49" x14ac:dyDescent="0.25">
      <c r="A45" s="6">
        <f t="shared" si="0"/>
        <v>308.65999999999997</v>
      </c>
      <c r="B45">
        <v>43</v>
      </c>
      <c r="C45" s="3" t="s">
        <v>45</v>
      </c>
      <c r="D45" s="3" t="s">
        <v>4154</v>
      </c>
      <c r="E45"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41802.457013888888</v>
      </c>
      <c r="T45" s="10">
        <f t="shared" si="3"/>
        <v>41832.666666666664</v>
      </c>
    </row>
    <row r="46" spans="1:20" ht="49" x14ac:dyDescent="0.25">
      <c r="A46" s="6">
        <f t="shared" si="0"/>
        <v>100</v>
      </c>
      <c r="B46">
        <v>44</v>
      </c>
      <c r="C46" s="3" t="s">
        <v>46</v>
      </c>
      <c r="D46" s="3" t="s">
        <v>4155</v>
      </c>
      <c r="E46"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41873.765474537038</v>
      </c>
      <c r="T46" s="10">
        <f t="shared" si="3"/>
        <v>41918.765474537038</v>
      </c>
    </row>
    <row r="47" spans="1:20" ht="49" x14ac:dyDescent="0.25">
      <c r="A47" s="6">
        <f t="shared" si="0"/>
        <v>120</v>
      </c>
      <c r="B47">
        <v>45</v>
      </c>
      <c r="C47" s="3" t="s">
        <v>47</v>
      </c>
      <c r="D47" s="3" t="s">
        <v>4156</v>
      </c>
      <c r="E47"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42457.290590277778</v>
      </c>
      <c r="T47" s="10">
        <f t="shared" si="3"/>
        <v>42487.290590277778</v>
      </c>
    </row>
    <row r="48" spans="1:20" ht="49" x14ac:dyDescent="0.25">
      <c r="A48" s="6">
        <f t="shared" si="0"/>
        <v>104.16666666666667</v>
      </c>
      <c r="B48">
        <v>46</v>
      </c>
      <c r="C48" s="3" t="s">
        <v>48</v>
      </c>
      <c r="D48" s="3" t="s">
        <v>4157</v>
      </c>
      <c r="E48">
        <v>8400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42323.631643518522</v>
      </c>
      <c r="T48" s="10">
        <f t="shared" si="3"/>
        <v>42353.631643518522</v>
      </c>
    </row>
    <row r="49" spans="1:20" ht="49" x14ac:dyDescent="0.25">
      <c r="A49" s="6">
        <f t="shared" si="0"/>
        <v>107.61100000000002</v>
      </c>
      <c r="B49">
        <v>47</v>
      </c>
      <c r="C49" s="3" t="s">
        <v>49</v>
      </c>
      <c r="D49" s="3" t="s">
        <v>4158</v>
      </c>
      <c r="E49"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41932.486192129625</v>
      </c>
      <c r="T49" s="10">
        <f t="shared" si="3"/>
        <v>41992.527858796289</v>
      </c>
    </row>
    <row r="50" spans="1:20" ht="49" x14ac:dyDescent="0.25">
      <c r="A50" s="6">
        <f t="shared" si="0"/>
        <v>107.94999999999999</v>
      </c>
      <c r="B50">
        <v>48</v>
      </c>
      <c r="C50" s="3" t="s">
        <v>50</v>
      </c>
      <c r="D50" s="3" t="s">
        <v>4159</v>
      </c>
      <c r="E50">
        <v>2000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42033.183564814812</v>
      </c>
      <c r="T50" s="10">
        <f t="shared" si="3"/>
        <v>42064.166666666664</v>
      </c>
    </row>
    <row r="51" spans="1:20" ht="18" x14ac:dyDescent="0.25">
      <c r="A51" s="6">
        <f t="shared" si="0"/>
        <v>100</v>
      </c>
      <c r="B51">
        <v>49</v>
      </c>
      <c r="C51" s="3" t="s">
        <v>51</v>
      </c>
      <c r="D51" s="3" t="s">
        <v>4160</v>
      </c>
      <c r="E51"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42270.843113425923</v>
      </c>
      <c r="T51" s="10">
        <f t="shared" si="3"/>
        <v>42300.843113425923</v>
      </c>
    </row>
    <row r="52" spans="1:20" ht="49" x14ac:dyDescent="0.25">
      <c r="A52" s="6">
        <f t="shared" si="0"/>
        <v>100</v>
      </c>
      <c r="B52">
        <v>50</v>
      </c>
      <c r="C52" s="3" t="s">
        <v>52</v>
      </c>
      <c r="D52" s="3" t="s">
        <v>4161</v>
      </c>
      <c r="E52">
        <v>600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41995.419652777775</v>
      </c>
      <c r="T52" s="10">
        <f t="shared" si="3"/>
        <v>42034.374999999993</v>
      </c>
    </row>
    <row r="53" spans="1:20" ht="49" x14ac:dyDescent="0.25">
      <c r="A53" s="6">
        <f t="shared" si="0"/>
        <v>128.0181818181818</v>
      </c>
      <c r="B53">
        <v>51</v>
      </c>
      <c r="C53" s="3" t="s">
        <v>53</v>
      </c>
      <c r="D53" s="3" t="s">
        <v>4162</v>
      </c>
      <c r="E53"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42196.595335648148</v>
      </c>
      <c r="T53" s="10">
        <f t="shared" si="3"/>
        <v>42226.595335648148</v>
      </c>
    </row>
    <row r="54" spans="1:20" ht="49" x14ac:dyDescent="0.25">
      <c r="A54" s="6">
        <f t="shared" si="0"/>
        <v>116.21</v>
      </c>
      <c r="B54">
        <v>52</v>
      </c>
      <c r="C54" s="3" t="s">
        <v>54</v>
      </c>
      <c r="D54" s="3" t="s">
        <v>4163</v>
      </c>
      <c r="E54"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41807.368587962963</v>
      </c>
      <c r="T54" s="10">
        <f t="shared" si="3"/>
        <v>41837.368587962963</v>
      </c>
    </row>
    <row r="55" spans="1:20" ht="33" x14ac:dyDescent="0.25">
      <c r="A55" s="6">
        <f t="shared" si="0"/>
        <v>109.63333333333334</v>
      </c>
      <c r="B55">
        <v>53</v>
      </c>
      <c r="C55" s="3" t="s">
        <v>55</v>
      </c>
      <c r="D55" s="3" t="s">
        <v>4164</v>
      </c>
      <c r="E55"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41719.215798611105</v>
      </c>
      <c r="T55" s="10">
        <f t="shared" si="3"/>
        <v>41733.583333333328</v>
      </c>
    </row>
    <row r="56" spans="1:20" ht="49" x14ac:dyDescent="0.25">
      <c r="A56" s="6">
        <f t="shared" si="0"/>
        <v>101</v>
      </c>
      <c r="B56">
        <v>54</v>
      </c>
      <c r="C56" s="3" t="s">
        <v>56</v>
      </c>
      <c r="D56" s="3" t="s">
        <v>4165</v>
      </c>
      <c r="E56"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42333.379872685182</v>
      </c>
      <c r="T56" s="10">
        <f t="shared" si="3"/>
        <v>42363.379872685182</v>
      </c>
    </row>
    <row r="57" spans="1:20" ht="49" x14ac:dyDescent="0.25">
      <c r="A57" s="6">
        <f t="shared" si="0"/>
        <v>128.95348837209301</v>
      </c>
      <c r="B57">
        <v>55</v>
      </c>
      <c r="C57" s="3" t="s">
        <v>57</v>
      </c>
      <c r="D57" s="3" t="s">
        <v>4166</v>
      </c>
      <c r="E57"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42496.635601851849</v>
      </c>
      <c r="T57" s="10">
        <f t="shared" si="3"/>
        <v>42517.635601851849</v>
      </c>
    </row>
    <row r="58" spans="1:20" ht="33" x14ac:dyDescent="0.25">
      <c r="A58" s="6">
        <f t="shared" si="0"/>
        <v>107.26249999999999</v>
      </c>
      <c r="B58">
        <v>56</v>
      </c>
      <c r="C58" s="3" t="s">
        <v>58</v>
      </c>
      <c r="D58" s="3" t="s">
        <v>4167</v>
      </c>
      <c r="E58">
        <v>8000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42149.215555555551</v>
      </c>
      <c r="T58" s="10">
        <f t="shared" si="3"/>
        <v>42163.333333333336</v>
      </c>
    </row>
    <row r="59" spans="1:20" ht="49" x14ac:dyDescent="0.25">
      <c r="A59" s="6">
        <f t="shared" si="0"/>
        <v>101.89999999999999</v>
      </c>
      <c r="B59">
        <v>57</v>
      </c>
      <c r="C59" s="3" t="s">
        <v>59</v>
      </c>
      <c r="D59" s="3" t="s">
        <v>4168</v>
      </c>
      <c r="E59"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42089.499560185184</v>
      </c>
      <c r="T59" s="10">
        <f t="shared" si="3"/>
        <v>42119.499560185184</v>
      </c>
    </row>
    <row r="60" spans="1:20" ht="33" x14ac:dyDescent="0.25">
      <c r="A60" s="6">
        <f t="shared" si="0"/>
        <v>102.91</v>
      </c>
      <c r="B60">
        <v>58</v>
      </c>
      <c r="C60" s="3" t="s">
        <v>60</v>
      </c>
      <c r="D60" s="3" t="s">
        <v>4169</v>
      </c>
      <c r="E60"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41932.411712962959</v>
      </c>
      <c r="T60" s="10">
        <f t="shared" si="3"/>
        <v>41962.453379629624</v>
      </c>
    </row>
    <row r="61" spans="1:20" ht="49" x14ac:dyDescent="0.25">
      <c r="A61" s="6">
        <f t="shared" si="0"/>
        <v>100.12570000000001</v>
      </c>
      <c r="B61">
        <v>59</v>
      </c>
      <c r="C61" s="3" t="s">
        <v>61</v>
      </c>
      <c r="D61" s="3" t="s">
        <v>4170</v>
      </c>
      <c r="E61"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42229.902500000004</v>
      </c>
      <c r="T61" s="10">
        <f t="shared" si="3"/>
        <v>42261.541666666664</v>
      </c>
    </row>
    <row r="62" spans="1:20" ht="49" x14ac:dyDescent="0.25">
      <c r="A62" s="6">
        <f t="shared" si="0"/>
        <v>103.29622222222221</v>
      </c>
      <c r="B62">
        <v>60</v>
      </c>
      <c r="C62" s="3" t="s">
        <v>62</v>
      </c>
      <c r="D62" s="3" t="s">
        <v>4171</v>
      </c>
      <c r="E62">
        <v>4500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41701.568483796291</v>
      </c>
      <c r="T62" s="10">
        <f t="shared" si="3"/>
        <v>41720.666666666664</v>
      </c>
    </row>
    <row r="63" spans="1:20" ht="49" x14ac:dyDescent="0.25">
      <c r="A63" s="6">
        <f t="shared" si="0"/>
        <v>148.30000000000001</v>
      </c>
      <c r="B63">
        <v>61</v>
      </c>
      <c r="C63" s="3" t="s">
        <v>63</v>
      </c>
      <c r="D63" s="3" t="s">
        <v>4172</v>
      </c>
      <c r="E63"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41409.480983796297</v>
      </c>
      <c r="T63" s="10">
        <f t="shared" si="3"/>
        <v>41431.480983796297</v>
      </c>
    </row>
    <row r="64" spans="1:20" ht="49" x14ac:dyDescent="0.25">
      <c r="A64" s="6">
        <f t="shared" si="0"/>
        <v>154.73333333333335</v>
      </c>
      <c r="B64">
        <v>62</v>
      </c>
      <c r="C64" s="3" t="s">
        <v>64</v>
      </c>
      <c r="D64" s="3" t="s">
        <v>4173</v>
      </c>
      <c r="E64"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41311.466180555552</v>
      </c>
      <c r="T64" s="10">
        <f t="shared" si="3"/>
        <v>41336.466180555552</v>
      </c>
    </row>
    <row r="65" spans="1:20" ht="49" x14ac:dyDescent="0.25">
      <c r="A65" s="6">
        <f t="shared" si="0"/>
        <v>113.51849999999999</v>
      </c>
      <c r="B65">
        <v>63</v>
      </c>
      <c r="C65" s="3" t="s">
        <v>65</v>
      </c>
      <c r="D65" s="3" t="s">
        <v>4174</v>
      </c>
      <c r="E65"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41612.578854166662</v>
      </c>
      <c r="T65" s="10">
        <f t="shared" si="3"/>
        <v>41635.874305555553</v>
      </c>
    </row>
    <row r="66" spans="1:20" ht="49" x14ac:dyDescent="0.25">
      <c r="A66" s="6">
        <f t="shared" si="0"/>
        <v>173.33333333333334</v>
      </c>
      <c r="B66">
        <v>64</v>
      </c>
      <c r="C66" s="3" t="s">
        <v>66</v>
      </c>
      <c r="D66" s="3" t="s">
        <v>4175</v>
      </c>
      <c r="E66"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41432.684965277775</v>
      </c>
      <c r="T66" s="10">
        <f t="shared" si="3"/>
        <v>41462.684965277775</v>
      </c>
    </row>
    <row r="67" spans="1:20" ht="33" x14ac:dyDescent="0.25">
      <c r="A67" s="6">
        <f t="shared" ref="A67:A130" si="4">((F67-E67)/E67+1)*100</f>
        <v>107.52857142857141</v>
      </c>
      <c r="B67">
        <v>65</v>
      </c>
      <c r="C67" s="3" t="s">
        <v>67</v>
      </c>
      <c r="D67" s="3" t="s">
        <v>4176</v>
      </c>
      <c r="E67">
        <v>7000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>
        <f t="shared" ref="P67:P130" si="5">F67/M67</f>
        <v>132.05263157894737</v>
      </c>
      <c r="Q67" t="s">
        <v>8310</v>
      </c>
      <c r="R67" t="s">
        <v>8312</v>
      </c>
      <c r="S67" s="10">
        <f t="shared" ref="S67:S130" si="6">(((K67/60)/60)/24)+DATE(1970,1,1)+(-8/24)</f>
        <v>41835.487893518519</v>
      </c>
      <c r="T67" s="10">
        <f t="shared" ref="T67:T130" si="7">(((J67/60)/60)/24)+DATE(1970,1,1)+(-8/24)</f>
        <v>41861.915972222218</v>
      </c>
    </row>
    <row r="68" spans="1:20" ht="33" x14ac:dyDescent="0.25">
      <c r="A68" s="6">
        <f t="shared" si="4"/>
        <v>118.6</v>
      </c>
      <c r="B68">
        <v>66</v>
      </c>
      <c r="C68" s="3" t="s">
        <v>68</v>
      </c>
      <c r="D68" s="3" t="s">
        <v>4177</v>
      </c>
      <c r="E68"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42539.516435185178</v>
      </c>
      <c r="T68" s="10">
        <f t="shared" si="7"/>
        <v>42569.516435185178</v>
      </c>
    </row>
    <row r="69" spans="1:20" ht="49" x14ac:dyDescent="0.25">
      <c r="A69" s="6">
        <f t="shared" si="4"/>
        <v>116.25000000000001</v>
      </c>
      <c r="B69">
        <v>67</v>
      </c>
      <c r="C69" s="3" t="s">
        <v>69</v>
      </c>
      <c r="D69" s="3" t="s">
        <v>4178</v>
      </c>
      <c r="E69"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41075.250046296293</v>
      </c>
      <c r="T69" s="10">
        <f t="shared" si="7"/>
        <v>41105.250046296293</v>
      </c>
    </row>
    <row r="70" spans="1:20" ht="65" x14ac:dyDescent="0.25">
      <c r="A70" s="6">
        <f t="shared" si="4"/>
        <v>127.16666666666667</v>
      </c>
      <c r="B70">
        <v>68</v>
      </c>
      <c r="C70" s="3" t="s">
        <v>70</v>
      </c>
      <c r="D70" s="3" t="s">
        <v>4179</v>
      </c>
      <c r="E70">
        <v>600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41663.23600694444</v>
      </c>
      <c r="T70" s="10">
        <f t="shared" si="7"/>
        <v>41693.23600694444</v>
      </c>
    </row>
    <row r="71" spans="1:20" ht="49" x14ac:dyDescent="0.25">
      <c r="A71" s="6">
        <f t="shared" si="4"/>
        <v>110.9423</v>
      </c>
      <c r="B71">
        <v>69</v>
      </c>
      <c r="C71" s="3" t="s">
        <v>71</v>
      </c>
      <c r="D71" s="3" t="s">
        <v>4180</v>
      </c>
      <c r="E71"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40785.854456018518</v>
      </c>
      <c r="T71" s="10">
        <f t="shared" si="7"/>
        <v>40817.957638888889</v>
      </c>
    </row>
    <row r="72" spans="1:20" ht="49" x14ac:dyDescent="0.25">
      <c r="A72" s="6">
        <f t="shared" si="4"/>
        <v>127.2</v>
      </c>
      <c r="B72">
        <v>70</v>
      </c>
      <c r="C72" s="3" t="s">
        <v>72</v>
      </c>
      <c r="D72" s="3" t="s">
        <v>4181</v>
      </c>
      <c r="E72"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40730.563020833331</v>
      </c>
      <c r="T72" s="10">
        <f t="shared" si="7"/>
        <v>40790.563020833331</v>
      </c>
    </row>
    <row r="73" spans="1:20" ht="49" x14ac:dyDescent="0.25">
      <c r="A73" s="6">
        <f t="shared" si="4"/>
        <v>123.94444444444443</v>
      </c>
      <c r="B73">
        <v>71</v>
      </c>
      <c r="C73" s="3" t="s">
        <v>73</v>
      </c>
      <c r="D73" s="3" t="s">
        <v>4182</v>
      </c>
      <c r="E73"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40996.938159722216</v>
      </c>
      <c r="T73" s="10">
        <f t="shared" si="7"/>
        <v>41056.938159722216</v>
      </c>
    </row>
    <row r="74" spans="1:20" ht="49" x14ac:dyDescent="0.25">
      <c r="A74" s="6">
        <f t="shared" si="4"/>
        <v>108.40909090909091</v>
      </c>
      <c r="B74">
        <v>72</v>
      </c>
      <c r="C74" s="3" t="s">
        <v>74</v>
      </c>
      <c r="D74" s="3" t="s">
        <v>4183</v>
      </c>
      <c r="E74"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41207.676863425921</v>
      </c>
      <c r="T74" s="10">
        <f t="shared" si="7"/>
        <v>41227.666666666664</v>
      </c>
    </row>
    <row r="75" spans="1:20" ht="49" x14ac:dyDescent="0.25">
      <c r="A75" s="6">
        <f t="shared" si="4"/>
        <v>100</v>
      </c>
      <c r="B75">
        <v>73</v>
      </c>
      <c r="C75" s="3" t="s">
        <v>75</v>
      </c>
      <c r="D75" s="3" t="s">
        <v>4184</v>
      </c>
      <c r="E75"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>
        <f t="shared" si="5"/>
        <v>50</v>
      </c>
      <c r="Q75" t="s">
        <v>8310</v>
      </c>
      <c r="R75" t="s">
        <v>8312</v>
      </c>
      <c r="S75" s="10">
        <f t="shared" si="6"/>
        <v>40587.423425925925</v>
      </c>
      <c r="T75" s="10">
        <f t="shared" si="7"/>
        <v>40665.832638888889</v>
      </c>
    </row>
    <row r="76" spans="1:20" ht="49" x14ac:dyDescent="0.25">
      <c r="A76" s="6">
        <f t="shared" si="4"/>
        <v>112.93199999999999</v>
      </c>
      <c r="B76">
        <v>74</v>
      </c>
      <c r="C76" s="3" t="s">
        <v>76</v>
      </c>
      <c r="D76" s="3" t="s">
        <v>4185</v>
      </c>
      <c r="E76">
        <v>500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42360.153877314813</v>
      </c>
      <c r="T76" s="10">
        <f t="shared" si="7"/>
        <v>42390.153877314813</v>
      </c>
    </row>
    <row r="77" spans="1:20" ht="49" x14ac:dyDescent="0.25">
      <c r="A77" s="6">
        <f t="shared" si="4"/>
        <v>115.42857142857143</v>
      </c>
      <c r="B77">
        <v>75</v>
      </c>
      <c r="C77" s="3" t="s">
        <v>77</v>
      </c>
      <c r="D77" s="3" t="s">
        <v>4186</v>
      </c>
      <c r="E77"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41356.875833333332</v>
      </c>
      <c r="T77" s="10">
        <f t="shared" si="7"/>
        <v>41386.875833333332</v>
      </c>
    </row>
    <row r="78" spans="1:20" ht="49" x14ac:dyDescent="0.25">
      <c r="A78" s="6">
        <f t="shared" si="4"/>
        <v>153.33333333333331</v>
      </c>
      <c r="B78">
        <v>76</v>
      </c>
      <c r="C78" s="3" t="s">
        <v>78</v>
      </c>
      <c r="D78" s="3" t="s">
        <v>4187</v>
      </c>
      <c r="E78"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40844.358310185184</v>
      </c>
      <c r="T78" s="10">
        <f t="shared" si="7"/>
        <v>40904.399976851848</v>
      </c>
    </row>
    <row r="79" spans="1:20" ht="49" x14ac:dyDescent="0.25">
      <c r="A79" s="6">
        <f t="shared" si="4"/>
        <v>392.5</v>
      </c>
      <c r="B79">
        <v>77</v>
      </c>
      <c r="C79" s="3" t="s">
        <v>79</v>
      </c>
      <c r="D79" s="3" t="s">
        <v>4188</v>
      </c>
      <c r="E79"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40996.811539351853</v>
      </c>
      <c r="T79" s="10">
        <f t="shared" si="7"/>
        <v>41049.790972222218</v>
      </c>
    </row>
    <row r="80" spans="1:20" ht="97" x14ac:dyDescent="0.25">
      <c r="A80" s="6">
        <f t="shared" si="4"/>
        <v>2702</v>
      </c>
      <c r="B80">
        <v>78</v>
      </c>
      <c r="C80" s="3" t="s">
        <v>80</v>
      </c>
      <c r="D80" s="3" t="s">
        <v>4189</v>
      </c>
      <c r="E80">
        <v>50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>
        <f t="shared" si="5"/>
        <v>38.6</v>
      </c>
      <c r="Q80" t="s">
        <v>8310</v>
      </c>
      <c r="R80" t="s">
        <v>8312</v>
      </c>
      <c r="S80" s="10">
        <f t="shared" si="6"/>
        <v>42604.397233796299</v>
      </c>
      <c r="T80" s="10">
        <f t="shared" si="7"/>
        <v>42614.397233796299</v>
      </c>
    </row>
    <row r="81" spans="1:20" ht="49" x14ac:dyDescent="0.25">
      <c r="A81" s="6">
        <f t="shared" si="4"/>
        <v>127</v>
      </c>
      <c r="B81">
        <v>79</v>
      </c>
      <c r="C81" s="3" t="s">
        <v>81</v>
      </c>
      <c r="D81" s="3" t="s">
        <v>4190</v>
      </c>
      <c r="E81">
        <v>1300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41724.443206018514</v>
      </c>
      <c r="T81" s="10">
        <f t="shared" si="7"/>
        <v>41754.443206018514</v>
      </c>
    </row>
    <row r="82" spans="1:20" ht="49" x14ac:dyDescent="0.25">
      <c r="A82" s="6">
        <f t="shared" si="4"/>
        <v>107.25</v>
      </c>
      <c r="B82">
        <v>80</v>
      </c>
      <c r="C82" s="3" t="s">
        <v>82</v>
      </c>
      <c r="D82" s="3" t="s">
        <v>4191</v>
      </c>
      <c r="E82"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41582.750648148147</v>
      </c>
      <c r="T82" s="10">
        <f t="shared" si="7"/>
        <v>41617.750648148147</v>
      </c>
    </row>
    <row r="83" spans="1:20" ht="49" x14ac:dyDescent="0.25">
      <c r="A83" s="6">
        <f t="shared" si="4"/>
        <v>198</v>
      </c>
      <c r="B83">
        <v>81</v>
      </c>
      <c r="C83" s="3" t="s">
        <v>83</v>
      </c>
      <c r="D83" s="3" t="s">
        <v>4192</v>
      </c>
      <c r="E83"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41099.825543981482</v>
      </c>
      <c r="T83" s="10">
        <f t="shared" si="7"/>
        <v>41103.79305555555</v>
      </c>
    </row>
    <row r="84" spans="1:20" ht="49" x14ac:dyDescent="0.25">
      <c r="A84" s="6">
        <f t="shared" si="4"/>
        <v>100.01249999999999</v>
      </c>
      <c r="B84">
        <v>82</v>
      </c>
      <c r="C84" s="3" t="s">
        <v>84</v>
      </c>
      <c r="D84" s="3" t="s">
        <v>4193</v>
      </c>
      <c r="E84"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40795.486817129626</v>
      </c>
      <c r="T84" s="10">
        <f t="shared" si="7"/>
        <v>40825.486817129626</v>
      </c>
    </row>
    <row r="85" spans="1:20" ht="49" x14ac:dyDescent="0.25">
      <c r="A85" s="6">
        <f t="shared" si="4"/>
        <v>102.49999999999999</v>
      </c>
      <c r="B85">
        <v>83</v>
      </c>
      <c r="C85" s="3" t="s">
        <v>85</v>
      </c>
      <c r="D85" s="3" t="s">
        <v>4194</v>
      </c>
      <c r="E85">
        <v>200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42042.282280092586</v>
      </c>
      <c r="T85" s="10">
        <f t="shared" si="7"/>
        <v>42057.145833333336</v>
      </c>
    </row>
    <row r="86" spans="1:20" ht="49" x14ac:dyDescent="0.25">
      <c r="A86" s="6">
        <f t="shared" si="4"/>
        <v>100</v>
      </c>
      <c r="B86">
        <v>84</v>
      </c>
      <c r="C86" s="3" t="s">
        <v>86</v>
      </c>
      <c r="D86" s="3" t="s">
        <v>4195</v>
      </c>
      <c r="E86"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40648.42460648148</v>
      </c>
      <c r="T86" s="10">
        <f t="shared" si="7"/>
        <v>40678.42460648148</v>
      </c>
    </row>
    <row r="87" spans="1:20" ht="49" x14ac:dyDescent="0.25">
      <c r="A87" s="6">
        <f t="shared" si="4"/>
        <v>125.49999999999999</v>
      </c>
      <c r="B87">
        <v>85</v>
      </c>
      <c r="C87" s="3" t="s">
        <v>87</v>
      </c>
      <c r="D87" s="3" t="s">
        <v>4196</v>
      </c>
      <c r="E87"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40778.792094907403</v>
      </c>
      <c r="T87" s="10">
        <f t="shared" si="7"/>
        <v>40808.792094907403</v>
      </c>
    </row>
    <row r="88" spans="1:20" ht="49" x14ac:dyDescent="0.25">
      <c r="A88" s="6">
        <f t="shared" si="4"/>
        <v>106.46666666666667</v>
      </c>
      <c r="B88">
        <v>86</v>
      </c>
      <c r="C88" s="3" t="s">
        <v>88</v>
      </c>
      <c r="D88" s="3" t="s">
        <v>4197</v>
      </c>
      <c r="E88">
        <v>6000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42291.222743055558</v>
      </c>
      <c r="T88" s="10">
        <f t="shared" si="7"/>
        <v>42365.264409722215</v>
      </c>
    </row>
    <row r="89" spans="1:20" ht="49" x14ac:dyDescent="0.25">
      <c r="A89" s="6">
        <f t="shared" si="4"/>
        <v>104.60000000000001</v>
      </c>
      <c r="B89">
        <v>87</v>
      </c>
      <c r="C89" s="3" t="s">
        <v>89</v>
      </c>
      <c r="D89" s="3" t="s">
        <v>4198</v>
      </c>
      <c r="E89"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40322.206053240734</v>
      </c>
      <c r="T89" s="10">
        <f t="shared" si="7"/>
        <v>40331.736805555556</v>
      </c>
    </row>
    <row r="90" spans="1:20" ht="49" x14ac:dyDescent="0.25">
      <c r="A90" s="6">
        <f t="shared" si="4"/>
        <v>102.85714285714285</v>
      </c>
      <c r="B90">
        <v>88</v>
      </c>
      <c r="C90" s="3" t="s">
        <v>90</v>
      </c>
      <c r="D90" s="3" t="s">
        <v>4199</v>
      </c>
      <c r="E90"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>
        <f t="shared" si="5"/>
        <v>60</v>
      </c>
      <c r="Q90" t="s">
        <v>8310</v>
      </c>
      <c r="R90" t="s">
        <v>8312</v>
      </c>
      <c r="S90" s="10">
        <f t="shared" si="6"/>
        <v>41786.325590277775</v>
      </c>
      <c r="T90" s="10">
        <f t="shared" si="7"/>
        <v>41812.325590277775</v>
      </c>
    </row>
    <row r="91" spans="1:20" ht="49" x14ac:dyDescent="0.25">
      <c r="A91" s="6">
        <f t="shared" si="4"/>
        <v>115.06666666666668</v>
      </c>
      <c r="B91">
        <v>89</v>
      </c>
      <c r="C91" s="3" t="s">
        <v>91</v>
      </c>
      <c r="D91" s="3" t="s">
        <v>4200</v>
      </c>
      <c r="E91"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41402.418888888889</v>
      </c>
      <c r="T91" s="10">
        <f t="shared" si="7"/>
        <v>41427.418888888889</v>
      </c>
    </row>
    <row r="92" spans="1:20" ht="33" x14ac:dyDescent="0.25">
      <c r="A92" s="6">
        <f t="shared" si="4"/>
        <v>100.4</v>
      </c>
      <c r="B92">
        <v>90</v>
      </c>
      <c r="C92" s="3" t="s">
        <v>92</v>
      </c>
      <c r="D92" s="3" t="s">
        <v>4201</v>
      </c>
      <c r="E92"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>
        <f t="shared" si="5"/>
        <v>31.375</v>
      </c>
      <c r="Q92" t="s">
        <v>8310</v>
      </c>
      <c r="R92" t="s">
        <v>8312</v>
      </c>
      <c r="S92" s="10">
        <f t="shared" si="6"/>
        <v>40705.964108796295</v>
      </c>
      <c r="T92" s="10">
        <f t="shared" si="7"/>
        <v>40735.964108796295</v>
      </c>
    </row>
    <row r="93" spans="1:20" ht="49" x14ac:dyDescent="0.25">
      <c r="A93" s="6">
        <f t="shared" si="4"/>
        <v>120</v>
      </c>
      <c r="B93">
        <v>91</v>
      </c>
      <c r="C93" s="3" t="s">
        <v>93</v>
      </c>
      <c r="D93" s="3" t="s">
        <v>4202</v>
      </c>
      <c r="E93"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40619.069027777776</v>
      </c>
      <c r="T93" s="10">
        <f t="shared" si="7"/>
        <v>40680.069027777776</v>
      </c>
    </row>
    <row r="94" spans="1:20" ht="49" x14ac:dyDescent="0.25">
      <c r="A94" s="6">
        <f t="shared" si="4"/>
        <v>105.2</v>
      </c>
      <c r="B94">
        <v>92</v>
      </c>
      <c r="C94" s="3" t="s">
        <v>94</v>
      </c>
      <c r="D94" s="3" t="s">
        <v>4203</v>
      </c>
      <c r="E94">
        <v>5000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42720.865543981483</v>
      </c>
      <c r="T94" s="10">
        <f t="shared" si="7"/>
        <v>42766.999999999993</v>
      </c>
    </row>
    <row r="95" spans="1:20" ht="49" x14ac:dyDescent="0.25">
      <c r="A95" s="6">
        <f t="shared" si="4"/>
        <v>110.60000000000001</v>
      </c>
      <c r="B95">
        <v>93</v>
      </c>
      <c r="C95" s="3" t="s">
        <v>95</v>
      </c>
      <c r="D95" s="3" t="s">
        <v>4204</v>
      </c>
      <c r="E95"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41065.524733796294</v>
      </c>
      <c r="T95" s="10">
        <f t="shared" si="7"/>
        <v>41093.541666666664</v>
      </c>
    </row>
    <row r="96" spans="1:20" ht="49" x14ac:dyDescent="0.25">
      <c r="A96" s="6">
        <f t="shared" si="4"/>
        <v>104</v>
      </c>
      <c r="B96">
        <v>94</v>
      </c>
      <c r="C96" s="3" t="s">
        <v>96</v>
      </c>
      <c r="D96" s="3" t="s">
        <v>4205</v>
      </c>
      <c r="E96">
        <v>250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41716.384513888886</v>
      </c>
      <c r="T96" s="10">
        <f t="shared" si="7"/>
        <v>41736.384513888886</v>
      </c>
    </row>
    <row r="97" spans="1:20" ht="49" x14ac:dyDescent="0.25">
      <c r="A97" s="6">
        <f t="shared" si="4"/>
        <v>131.42857142857142</v>
      </c>
      <c r="B97">
        <v>95</v>
      </c>
      <c r="C97" s="3" t="s">
        <v>97</v>
      </c>
      <c r="D97" s="3" t="s">
        <v>4206</v>
      </c>
      <c r="E97"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40934.671770833331</v>
      </c>
      <c r="T97" s="10">
        <f t="shared" si="7"/>
        <v>40964.671770833331</v>
      </c>
    </row>
    <row r="98" spans="1:20" ht="49" x14ac:dyDescent="0.25">
      <c r="A98" s="6">
        <f t="shared" si="4"/>
        <v>114.66666666666667</v>
      </c>
      <c r="B98">
        <v>96</v>
      </c>
      <c r="C98" s="3" t="s">
        <v>98</v>
      </c>
      <c r="D98" s="3" t="s">
        <v>4207</v>
      </c>
      <c r="E98"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40324.32917824074</v>
      </c>
      <c r="T98" s="10">
        <f t="shared" si="7"/>
        <v>40390.791666666664</v>
      </c>
    </row>
    <row r="99" spans="1:20" ht="49" x14ac:dyDescent="0.25">
      <c r="A99" s="6">
        <f t="shared" si="4"/>
        <v>106.25</v>
      </c>
      <c r="B99">
        <v>97</v>
      </c>
      <c r="C99" s="3" t="s">
        <v>99</v>
      </c>
      <c r="D99" s="3" t="s">
        <v>4208</v>
      </c>
      <c r="E99"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>
        <f t="shared" si="5"/>
        <v>53.125</v>
      </c>
      <c r="Q99" t="s">
        <v>8310</v>
      </c>
      <c r="R99" t="s">
        <v>8312</v>
      </c>
      <c r="S99" s="10">
        <f t="shared" si="6"/>
        <v>40705.801874999997</v>
      </c>
      <c r="T99" s="10">
        <f t="shared" si="7"/>
        <v>40735.801874999997</v>
      </c>
    </row>
    <row r="100" spans="1:20" ht="49" x14ac:dyDescent="0.25">
      <c r="A100" s="6">
        <f t="shared" si="4"/>
        <v>106.25</v>
      </c>
      <c r="B100">
        <v>98</v>
      </c>
      <c r="C100" s="3" t="s">
        <v>100</v>
      </c>
      <c r="D100" s="3" t="s">
        <v>4209</v>
      </c>
      <c r="E100"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41214.461504629624</v>
      </c>
      <c r="T100" s="10">
        <f t="shared" si="7"/>
        <v>41250.645833333328</v>
      </c>
    </row>
    <row r="101" spans="1:20" ht="33" x14ac:dyDescent="0.25">
      <c r="A101" s="6">
        <f t="shared" si="4"/>
        <v>106.01933333333334</v>
      </c>
      <c r="B101">
        <v>99</v>
      </c>
      <c r="C101" s="3" t="s">
        <v>101</v>
      </c>
      <c r="D101" s="3" t="s">
        <v>4210</v>
      </c>
      <c r="E101"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41631.569432870368</v>
      </c>
      <c r="T101" s="10">
        <f t="shared" si="7"/>
        <v>41661.569432870368</v>
      </c>
    </row>
    <row r="102" spans="1:20" ht="49" x14ac:dyDescent="0.25">
      <c r="A102" s="6">
        <f t="shared" si="4"/>
        <v>100</v>
      </c>
      <c r="B102">
        <v>100</v>
      </c>
      <c r="C102" s="3" t="s">
        <v>102</v>
      </c>
      <c r="D102" s="3" t="s">
        <v>4211</v>
      </c>
      <c r="E102"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41197.419976851852</v>
      </c>
      <c r="T102" s="10">
        <f t="shared" si="7"/>
        <v>41217.461643518516</v>
      </c>
    </row>
    <row r="103" spans="1:20" ht="49" x14ac:dyDescent="0.25">
      <c r="A103" s="6">
        <f t="shared" si="4"/>
        <v>100</v>
      </c>
      <c r="B103">
        <v>101</v>
      </c>
      <c r="C103" s="3" t="s">
        <v>103</v>
      </c>
      <c r="D103" s="3" t="s">
        <v>4212</v>
      </c>
      <c r="E103"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41274.443402777775</v>
      </c>
      <c r="T103" s="10">
        <f t="shared" si="7"/>
        <v>41298.443402777775</v>
      </c>
    </row>
    <row r="104" spans="1:20" ht="49" x14ac:dyDescent="0.25">
      <c r="A104" s="6">
        <f t="shared" si="4"/>
        <v>127.75000000000001</v>
      </c>
      <c r="B104">
        <v>102</v>
      </c>
      <c r="C104" s="3" t="s">
        <v>104</v>
      </c>
      <c r="D104" s="3" t="s">
        <v>4213</v>
      </c>
      <c r="E104"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40504.797835648147</v>
      </c>
      <c r="T104" s="10">
        <f t="shared" si="7"/>
        <v>40534.797835648147</v>
      </c>
    </row>
    <row r="105" spans="1:20" ht="33" x14ac:dyDescent="0.25">
      <c r="A105" s="6">
        <f t="shared" si="4"/>
        <v>105.15384615384616</v>
      </c>
      <c r="B105">
        <v>103</v>
      </c>
      <c r="C105" s="3" t="s">
        <v>105</v>
      </c>
      <c r="D105" s="3" t="s">
        <v>4214</v>
      </c>
      <c r="E105">
        <v>1300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41682.472569444442</v>
      </c>
      <c r="T105" s="10">
        <f t="shared" si="7"/>
        <v>41705.472569444442</v>
      </c>
    </row>
    <row r="106" spans="1:20" ht="33" x14ac:dyDescent="0.25">
      <c r="A106" s="6">
        <f t="shared" si="4"/>
        <v>120</v>
      </c>
      <c r="B106">
        <v>104</v>
      </c>
      <c r="C106" s="3" t="s">
        <v>106</v>
      </c>
      <c r="D106" s="3" t="s">
        <v>4215</v>
      </c>
      <c r="E106"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40612.361874999995</v>
      </c>
      <c r="T106" s="10">
        <f t="shared" si="7"/>
        <v>40635.708333333328</v>
      </c>
    </row>
    <row r="107" spans="1:20" ht="49" x14ac:dyDescent="0.25">
      <c r="A107" s="6">
        <f t="shared" si="4"/>
        <v>107.40909090909092</v>
      </c>
      <c r="B107">
        <v>105</v>
      </c>
      <c r="C107" s="3" t="s">
        <v>107</v>
      </c>
      <c r="D107" s="3" t="s">
        <v>4216</v>
      </c>
      <c r="E107"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42485.391435185178</v>
      </c>
      <c r="T107" s="10">
        <f t="shared" si="7"/>
        <v>42503.666666666664</v>
      </c>
    </row>
    <row r="108" spans="1:20" ht="18" x14ac:dyDescent="0.25">
      <c r="A108" s="6">
        <f t="shared" si="4"/>
        <v>100.49999999999999</v>
      </c>
      <c r="B108">
        <v>106</v>
      </c>
      <c r="C108" s="3" t="s">
        <v>108</v>
      </c>
      <c r="D108" s="3" t="s">
        <v>4217</v>
      </c>
      <c r="E108"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40987.443298611113</v>
      </c>
      <c r="T108" s="10">
        <f t="shared" si="7"/>
        <v>41001.443298611113</v>
      </c>
    </row>
    <row r="109" spans="1:20" ht="49" x14ac:dyDescent="0.25">
      <c r="A109" s="6">
        <f t="shared" si="4"/>
        <v>102.46666666666667</v>
      </c>
      <c r="B109">
        <v>107</v>
      </c>
      <c r="C109" s="3" t="s">
        <v>109</v>
      </c>
      <c r="D109" s="3" t="s">
        <v>4218</v>
      </c>
      <c r="E109"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40635.649155092593</v>
      </c>
      <c r="T109" s="10">
        <f t="shared" si="7"/>
        <v>40657.649155092593</v>
      </c>
    </row>
    <row r="110" spans="1:20" ht="49" x14ac:dyDescent="0.25">
      <c r="A110" s="6">
        <f t="shared" si="4"/>
        <v>246.66666666666669</v>
      </c>
      <c r="B110">
        <v>108</v>
      </c>
      <c r="C110" s="3" t="s">
        <v>110</v>
      </c>
      <c r="D110" s="3" t="s">
        <v>4219</v>
      </c>
      <c r="E110"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41365.279745370368</v>
      </c>
      <c r="T110" s="10">
        <f t="shared" si="7"/>
        <v>41425.279745370368</v>
      </c>
    </row>
    <row r="111" spans="1:20" ht="49" x14ac:dyDescent="0.25">
      <c r="A111" s="6">
        <f t="shared" si="4"/>
        <v>219.50000000000003</v>
      </c>
      <c r="B111">
        <v>109</v>
      </c>
      <c r="C111" s="3" t="s">
        <v>111</v>
      </c>
      <c r="D111" s="3" t="s">
        <v>4220</v>
      </c>
      <c r="E111"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40569.692476851851</v>
      </c>
      <c r="T111" s="10">
        <f t="shared" si="7"/>
        <v>40599.692476851851</v>
      </c>
    </row>
    <row r="112" spans="1:20" ht="49" x14ac:dyDescent="0.25">
      <c r="A112" s="6">
        <f t="shared" si="4"/>
        <v>130.76923076923077</v>
      </c>
      <c r="B112">
        <v>110</v>
      </c>
      <c r="C112" s="3" t="s">
        <v>112</v>
      </c>
      <c r="D112" s="3" t="s">
        <v>4221</v>
      </c>
      <c r="E112"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41557.616354166668</v>
      </c>
      <c r="T112" s="10">
        <f t="shared" si="7"/>
        <v>41591.915972222218</v>
      </c>
    </row>
    <row r="113" spans="1:20" ht="49" x14ac:dyDescent="0.25">
      <c r="A113" s="6">
        <f t="shared" si="4"/>
        <v>154.57142857142858</v>
      </c>
      <c r="B113">
        <v>111</v>
      </c>
      <c r="C113" s="3" t="s">
        <v>113</v>
      </c>
      <c r="D113" s="3" t="s">
        <v>4222</v>
      </c>
      <c r="E113">
        <v>3500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42124.999849537031</v>
      </c>
      <c r="T113" s="10">
        <f t="shared" si="7"/>
        <v>42154.999849537031</v>
      </c>
    </row>
    <row r="114" spans="1:20" ht="49" x14ac:dyDescent="0.25">
      <c r="A114" s="6">
        <f t="shared" si="4"/>
        <v>104</v>
      </c>
      <c r="B114">
        <v>112</v>
      </c>
      <c r="C114" s="3" t="s">
        <v>114</v>
      </c>
      <c r="D114" s="3" t="s">
        <v>4223</v>
      </c>
      <c r="E114"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41717.709699074068</v>
      </c>
      <c r="T114" s="10">
        <f t="shared" si="7"/>
        <v>41741.75</v>
      </c>
    </row>
    <row r="115" spans="1:20" ht="33" x14ac:dyDescent="0.25">
      <c r="A115" s="6">
        <f t="shared" si="4"/>
        <v>141</v>
      </c>
      <c r="B115">
        <v>113</v>
      </c>
      <c r="C115" s="3" t="s">
        <v>115</v>
      </c>
      <c r="D115" s="3" t="s">
        <v>4224</v>
      </c>
      <c r="E115"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40753.425092592588</v>
      </c>
      <c r="T115" s="10">
        <f t="shared" si="7"/>
        <v>40761.291666666664</v>
      </c>
    </row>
    <row r="116" spans="1:20" ht="49" x14ac:dyDescent="0.25">
      <c r="A116" s="6">
        <f t="shared" si="4"/>
        <v>103.33333333333334</v>
      </c>
      <c r="B116">
        <v>114</v>
      </c>
      <c r="C116" s="3" t="s">
        <v>116</v>
      </c>
      <c r="D116" s="3" t="s">
        <v>4225</v>
      </c>
      <c r="E116"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40860.940833333334</v>
      </c>
      <c r="T116" s="10">
        <f t="shared" si="7"/>
        <v>40920.940833333334</v>
      </c>
    </row>
    <row r="117" spans="1:20" ht="18" x14ac:dyDescent="0.25">
      <c r="A117" s="6">
        <f t="shared" si="4"/>
        <v>140.44444444444443</v>
      </c>
      <c r="B117">
        <v>115</v>
      </c>
      <c r="C117" s="3" t="s">
        <v>117</v>
      </c>
      <c r="D117" s="3" t="s">
        <v>4226</v>
      </c>
      <c r="E117"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40918.405601851846</v>
      </c>
      <c r="T117" s="10">
        <f t="shared" si="7"/>
        <v>40943.405601851846</v>
      </c>
    </row>
    <row r="118" spans="1:20" ht="49" x14ac:dyDescent="0.25">
      <c r="A118" s="6">
        <f t="shared" si="4"/>
        <v>113.65714285714286</v>
      </c>
      <c r="B118">
        <v>116</v>
      </c>
      <c r="C118" s="3" t="s">
        <v>118</v>
      </c>
      <c r="D118" s="3" t="s">
        <v>4227</v>
      </c>
      <c r="E118"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40595.163831018515</v>
      </c>
      <c r="T118" s="10">
        <f t="shared" si="7"/>
        <v>40641.122164351851</v>
      </c>
    </row>
    <row r="119" spans="1:20" ht="49" x14ac:dyDescent="0.25">
      <c r="A119" s="6">
        <f t="shared" si="4"/>
        <v>100.49377777777779</v>
      </c>
      <c r="B119">
        <v>117</v>
      </c>
      <c r="C119" s="3" t="s">
        <v>119</v>
      </c>
      <c r="D119" s="3" t="s">
        <v>4228</v>
      </c>
      <c r="E119"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40248.501666666663</v>
      </c>
      <c r="T119" s="10">
        <f t="shared" si="7"/>
        <v>40338.458333333328</v>
      </c>
    </row>
    <row r="120" spans="1:20" ht="33" x14ac:dyDescent="0.25">
      <c r="A120" s="6">
        <f t="shared" si="4"/>
        <v>113.03160000000001</v>
      </c>
      <c r="B120">
        <v>118</v>
      </c>
      <c r="C120" s="3" t="s">
        <v>120</v>
      </c>
      <c r="D120" s="3" t="s">
        <v>4229</v>
      </c>
      <c r="E120"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40722.720324074071</v>
      </c>
      <c r="T120" s="10">
        <f t="shared" si="7"/>
        <v>40752.720324074071</v>
      </c>
    </row>
    <row r="121" spans="1:20" ht="49" x14ac:dyDescent="0.25">
      <c r="A121" s="6">
        <f t="shared" si="4"/>
        <v>104.55692307692308</v>
      </c>
      <c r="B121">
        <v>119</v>
      </c>
      <c r="C121" s="3" t="s">
        <v>121</v>
      </c>
      <c r="D121" s="3" t="s">
        <v>4230</v>
      </c>
      <c r="E121"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40738.735949074071</v>
      </c>
      <c r="T121" s="10">
        <f t="shared" si="7"/>
        <v>40768.625</v>
      </c>
    </row>
    <row r="122" spans="1:20" ht="49" x14ac:dyDescent="0.25">
      <c r="A122" s="6">
        <f t="shared" si="4"/>
        <v>1.4285714285711126E-2</v>
      </c>
      <c r="B122">
        <v>120</v>
      </c>
      <c r="C122" s="3" t="s">
        <v>122</v>
      </c>
      <c r="D122" s="3" t="s">
        <v>4231</v>
      </c>
      <c r="E122">
        <v>70000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>
        <f t="shared" si="5"/>
        <v>10</v>
      </c>
      <c r="Q122" t="s">
        <v>8310</v>
      </c>
      <c r="R122" t="s">
        <v>8313</v>
      </c>
      <c r="S122" s="10">
        <f t="shared" si="6"/>
        <v>42615.716516203705</v>
      </c>
      <c r="T122" s="10">
        <f t="shared" si="7"/>
        <v>42645.716516203705</v>
      </c>
    </row>
    <row r="123" spans="1:20" ht="49" x14ac:dyDescent="0.25">
      <c r="A123" s="6">
        <f t="shared" si="4"/>
        <v>3.3333333333329662E-2</v>
      </c>
      <c r="B123">
        <v>121</v>
      </c>
      <c r="C123" s="3" t="s">
        <v>123</v>
      </c>
      <c r="D123" s="3" t="s">
        <v>4232</v>
      </c>
      <c r="E123">
        <v>3000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42096.371643518512</v>
      </c>
      <c r="T123" s="10">
        <f t="shared" si="7"/>
        <v>42112.094444444439</v>
      </c>
    </row>
    <row r="124" spans="1:20" ht="33" x14ac:dyDescent="0.25">
      <c r="A124" s="6">
        <f t="shared" si="4"/>
        <v>0</v>
      </c>
      <c r="B124">
        <v>122</v>
      </c>
      <c r="C124" s="3" t="s">
        <v>124</v>
      </c>
      <c r="D124" s="3" t="s">
        <v>4233</v>
      </c>
      <c r="E124">
        <v>100000000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42593.098460648143</v>
      </c>
      <c r="T124" s="10">
        <f t="shared" si="7"/>
        <v>42653.098460648143</v>
      </c>
    </row>
    <row r="125" spans="1:20" ht="49" x14ac:dyDescent="0.25">
      <c r="A125" s="6">
        <f t="shared" si="4"/>
        <v>0.27454545454544954</v>
      </c>
      <c r="B125">
        <v>123</v>
      </c>
      <c r="C125" s="3" t="s">
        <v>125</v>
      </c>
      <c r="D125" s="3" t="s">
        <v>4234</v>
      </c>
      <c r="E125">
        <v>55000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41904.448657407404</v>
      </c>
      <c r="T125" s="10">
        <f t="shared" si="7"/>
        <v>41940.583333333328</v>
      </c>
    </row>
    <row r="126" spans="1:20" ht="49" x14ac:dyDescent="0.25">
      <c r="A126" s="6">
        <f t="shared" si="4"/>
        <v>0</v>
      </c>
      <c r="B126">
        <v>124</v>
      </c>
      <c r="C126" s="3" t="s">
        <v>126</v>
      </c>
      <c r="D126" s="3" t="s">
        <v>4235</v>
      </c>
      <c r="E126">
        <v>4000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42114.595393518517</v>
      </c>
      <c r="T126" s="10">
        <f t="shared" si="7"/>
        <v>42139.595393518517</v>
      </c>
    </row>
    <row r="127" spans="1:20" ht="49" x14ac:dyDescent="0.25">
      <c r="A127" s="6">
        <f t="shared" si="4"/>
        <v>14.000000000000002</v>
      </c>
      <c r="B127">
        <v>125</v>
      </c>
      <c r="C127" s="3" t="s">
        <v>127</v>
      </c>
      <c r="D127" s="3" t="s">
        <v>4236</v>
      </c>
      <c r="E127">
        <v>500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42709.66064814815</v>
      </c>
      <c r="T127" s="10">
        <f t="shared" si="7"/>
        <v>42769.66064814815</v>
      </c>
    </row>
    <row r="128" spans="1:20" ht="49" x14ac:dyDescent="0.25">
      <c r="A128" s="6">
        <f t="shared" si="4"/>
        <v>5.5479999999999974</v>
      </c>
      <c r="B128">
        <v>126</v>
      </c>
      <c r="C128" s="3" t="s">
        <v>128</v>
      </c>
      <c r="D128" s="3" t="s">
        <v>4237</v>
      </c>
      <c r="E128">
        <v>25000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42135.256215277775</v>
      </c>
      <c r="T128" s="10">
        <f t="shared" si="7"/>
        <v>42165.749999999993</v>
      </c>
    </row>
    <row r="129" spans="1:20" ht="49" x14ac:dyDescent="0.25">
      <c r="A129" s="6">
        <f t="shared" si="4"/>
        <v>2.3750000000000049</v>
      </c>
      <c r="B129">
        <v>127</v>
      </c>
      <c r="C129" s="3" t="s">
        <v>129</v>
      </c>
      <c r="D129" s="3" t="s">
        <v>4238</v>
      </c>
      <c r="E129">
        <v>8000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42067.290983796294</v>
      </c>
      <c r="T129" s="10">
        <f t="shared" si="7"/>
        <v>42097.24931712963</v>
      </c>
    </row>
    <row r="130" spans="1:20" ht="33" x14ac:dyDescent="0.25">
      <c r="A130" s="6">
        <f t="shared" si="4"/>
        <v>1.8669999999999964</v>
      </c>
      <c r="B130">
        <v>128</v>
      </c>
      <c r="C130" s="3" t="s">
        <v>130</v>
      </c>
      <c r="D130" s="3" t="s">
        <v>4239</v>
      </c>
      <c r="E130">
        <v>100000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42627.894594907404</v>
      </c>
      <c r="T130" s="10">
        <f t="shared" si="7"/>
        <v>42662.894594907404</v>
      </c>
    </row>
    <row r="131" spans="1:20" ht="49" x14ac:dyDescent="0.25">
      <c r="A131" s="6">
        <f t="shared" ref="A131:A194" si="8">((F131-E131)/E131+1)*100</f>
        <v>0</v>
      </c>
      <c r="B131">
        <v>129</v>
      </c>
      <c r="C131" s="3" t="s">
        <v>131</v>
      </c>
      <c r="D131" s="3" t="s">
        <v>4240</v>
      </c>
      <c r="E131">
        <v>20000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 t="e">
        <f t="shared" ref="P131:P194" si="9">F131/M131</f>
        <v>#DIV/0!</v>
      </c>
      <c r="Q131" t="s">
        <v>8310</v>
      </c>
      <c r="R131" t="s">
        <v>8313</v>
      </c>
      <c r="S131" s="10">
        <f t="shared" ref="S131:S194" si="10">(((K131/60)/60)/24)+DATE(1970,1,1)+(-8/24)</f>
        <v>41882.603969907403</v>
      </c>
      <c r="T131" s="10">
        <f t="shared" ref="T131:T194" si="11">(((J131/60)/60)/24)+DATE(1970,1,1)+(-8/24)</f>
        <v>41942.603969907403</v>
      </c>
    </row>
    <row r="132" spans="1:20" ht="49" x14ac:dyDescent="0.25">
      <c r="A132" s="6">
        <f t="shared" si="8"/>
        <v>0</v>
      </c>
      <c r="B132">
        <v>130</v>
      </c>
      <c r="C132" s="3" t="s">
        <v>132</v>
      </c>
      <c r="D132" s="3" t="s">
        <v>4241</v>
      </c>
      <c r="E132">
        <v>600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41778.582083333327</v>
      </c>
      <c r="T132" s="10">
        <f t="shared" si="11"/>
        <v>41806.511111111111</v>
      </c>
    </row>
    <row r="133" spans="1:20" ht="18" x14ac:dyDescent="0.25">
      <c r="A133" s="6">
        <f t="shared" si="8"/>
        <v>0</v>
      </c>
      <c r="B133">
        <v>131</v>
      </c>
      <c r="C133" s="3" t="s">
        <v>133</v>
      </c>
      <c r="D133" s="3" t="s">
        <v>4242</v>
      </c>
      <c r="E133">
        <v>1200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42541.504178240742</v>
      </c>
      <c r="T133" s="10">
        <f t="shared" si="11"/>
        <v>42556.666666666664</v>
      </c>
    </row>
    <row r="134" spans="1:20" ht="49" x14ac:dyDescent="0.25">
      <c r="A134" s="6">
        <f t="shared" si="8"/>
        <v>9.5687500000000032</v>
      </c>
      <c r="B134">
        <v>132</v>
      </c>
      <c r="C134" s="3" t="s">
        <v>134</v>
      </c>
      <c r="D134" s="3" t="s">
        <v>4243</v>
      </c>
      <c r="E134">
        <v>80000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41905.47924768518</v>
      </c>
      <c r="T134" s="10">
        <f t="shared" si="11"/>
        <v>41950.520914351851</v>
      </c>
    </row>
    <row r="135" spans="1:20" ht="33" x14ac:dyDescent="0.25">
      <c r="A135" s="6">
        <f t="shared" si="8"/>
        <v>0</v>
      </c>
      <c r="B135">
        <v>133</v>
      </c>
      <c r="C135" s="3" t="s">
        <v>135</v>
      </c>
      <c r="D135" s="3" t="s">
        <v>4244</v>
      </c>
      <c r="E135">
        <v>71764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42491.474351851844</v>
      </c>
      <c r="T135" s="10">
        <f t="shared" si="11"/>
        <v>42521.396527777775</v>
      </c>
    </row>
    <row r="136" spans="1:20" ht="33" x14ac:dyDescent="0.25">
      <c r="A136" s="6">
        <f t="shared" si="8"/>
        <v>0</v>
      </c>
      <c r="B136">
        <v>134</v>
      </c>
      <c r="C136" s="3" t="s">
        <v>136</v>
      </c>
      <c r="D136" s="3" t="s">
        <v>4245</v>
      </c>
      <c r="E136">
        <v>5000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42221.576597222222</v>
      </c>
      <c r="T136" s="10">
        <f t="shared" si="11"/>
        <v>42251.374999999993</v>
      </c>
    </row>
    <row r="137" spans="1:20" ht="49" x14ac:dyDescent="0.25">
      <c r="A137" s="6">
        <f t="shared" si="8"/>
        <v>13.43333333333333</v>
      </c>
      <c r="B137">
        <v>135</v>
      </c>
      <c r="C137" s="3" t="s">
        <v>137</v>
      </c>
      <c r="D137" s="3" t="s">
        <v>4246</v>
      </c>
      <c r="E137">
        <v>3000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41788.048576388886</v>
      </c>
      <c r="T137" s="10">
        <f t="shared" si="11"/>
        <v>41821.458333333328</v>
      </c>
    </row>
    <row r="138" spans="1:20" ht="49" x14ac:dyDescent="0.25">
      <c r="A138" s="6">
        <f t="shared" si="8"/>
        <v>0</v>
      </c>
      <c r="B138">
        <v>136</v>
      </c>
      <c r="C138" s="3" t="s">
        <v>138</v>
      </c>
      <c r="D138" s="3" t="s">
        <v>4232</v>
      </c>
      <c r="E138">
        <v>3000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42096.076782407406</v>
      </c>
      <c r="T138" s="10">
        <f t="shared" si="11"/>
        <v>42140.094444444439</v>
      </c>
    </row>
    <row r="139" spans="1:20" ht="49" x14ac:dyDescent="0.25">
      <c r="A139" s="6">
        <f t="shared" si="8"/>
        <v>0</v>
      </c>
      <c r="B139">
        <v>137</v>
      </c>
      <c r="C139" s="3" t="s">
        <v>139</v>
      </c>
      <c r="D139" s="3" t="s">
        <v>4247</v>
      </c>
      <c r="E139">
        <v>55000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42239.240659722222</v>
      </c>
      <c r="T139" s="10">
        <f t="shared" si="11"/>
        <v>42289.240659722222</v>
      </c>
    </row>
    <row r="140" spans="1:20" ht="49" x14ac:dyDescent="0.25">
      <c r="A140" s="6">
        <f t="shared" si="8"/>
        <v>3.1413333333333293</v>
      </c>
      <c r="B140">
        <v>138</v>
      </c>
      <c r="C140" s="3" t="s">
        <v>140</v>
      </c>
      <c r="D140" s="3" t="s">
        <v>4248</v>
      </c>
      <c r="E140">
        <v>150000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42185.924085648141</v>
      </c>
      <c r="T140" s="10">
        <f t="shared" si="11"/>
        <v>42216.874305555553</v>
      </c>
    </row>
    <row r="141" spans="1:20" ht="33" x14ac:dyDescent="0.25">
      <c r="A141" s="6">
        <f t="shared" si="8"/>
        <v>100</v>
      </c>
      <c r="B141">
        <v>139</v>
      </c>
      <c r="C141" s="3" t="s">
        <v>141</v>
      </c>
      <c r="D141" s="3" t="s">
        <v>4249</v>
      </c>
      <c r="E141">
        <v>500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42187.587638888886</v>
      </c>
      <c r="T141" s="10">
        <f t="shared" si="11"/>
        <v>42197.587638888886</v>
      </c>
    </row>
    <row r="142" spans="1:20" ht="49" x14ac:dyDescent="0.25">
      <c r="A142" s="6">
        <f t="shared" si="8"/>
        <v>0</v>
      </c>
      <c r="B142">
        <v>140</v>
      </c>
      <c r="C142" s="3" t="s">
        <v>142</v>
      </c>
      <c r="D142" s="3" t="s">
        <v>4250</v>
      </c>
      <c r="E142">
        <v>200000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42052.864953703705</v>
      </c>
      <c r="T142" s="10">
        <f t="shared" si="11"/>
        <v>42082.823287037034</v>
      </c>
    </row>
    <row r="143" spans="1:20" ht="49" x14ac:dyDescent="0.25">
      <c r="A143" s="6">
        <f t="shared" si="8"/>
        <v>10.775000000000002</v>
      </c>
      <c r="B143">
        <v>141</v>
      </c>
      <c r="C143" s="3" t="s">
        <v>143</v>
      </c>
      <c r="D143" s="3" t="s">
        <v>4251</v>
      </c>
      <c r="E143">
        <v>12000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42109.819710648146</v>
      </c>
      <c r="T143" s="10">
        <f t="shared" si="11"/>
        <v>42154.819710648146</v>
      </c>
    </row>
    <row r="144" spans="1:20" ht="49" x14ac:dyDescent="0.25">
      <c r="A144" s="6">
        <f t="shared" si="8"/>
        <v>0.33333333333332993</v>
      </c>
      <c r="B144">
        <v>142</v>
      </c>
      <c r="C144" s="3" t="s">
        <v>144</v>
      </c>
      <c r="D144" s="3" t="s">
        <v>4252</v>
      </c>
      <c r="E144">
        <v>3000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41938.559930555552</v>
      </c>
      <c r="T144" s="10">
        <f t="shared" si="11"/>
        <v>41959.601597222216</v>
      </c>
    </row>
    <row r="145" spans="1:20" ht="49" x14ac:dyDescent="0.25">
      <c r="A145" s="6">
        <f t="shared" si="8"/>
        <v>0</v>
      </c>
      <c r="B145">
        <v>143</v>
      </c>
      <c r="C145" s="3" t="s">
        <v>145</v>
      </c>
      <c r="D145" s="3" t="s">
        <v>4253</v>
      </c>
      <c r="E145">
        <v>5500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42558.730810185189</v>
      </c>
      <c r="T145" s="10">
        <f t="shared" si="11"/>
        <v>42615.913194444445</v>
      </c>
    </row>
    <row r="146" spans="1:20" ht="49" x14ac:dyDescent="0.25">
      <c r="A146" s="6">
        <f t="shared" si="8"/>
        <v>27.6</v>
      </c>
      <c r="B146">
        <v>144</v>
      </c>
      <c r="C146" s="3" t="s">
        <v>146</v>
      </c>
      <c r="D146" s="3" t="s">
        <v>4254</v>
      </c>
      <c r="E146">
        <v>7500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42047.429074074076</v>
      </c>
      <c r="T146" s="10">
        <f t="shared" si="11"/>
        <v>42107.387407407405</v>
      </c>
    </row>
    <row r="147" spans="1:20" ht="49" x14ac:dyDescent="0.25">
      <c r="A147" s="6">
        <f t="shared" si="8"/>
        <v>7.5111111111111128</v>
      </c>
      <c r="B147">
        <v>145</v>
      </c>
      <c r="C147" s="3" t="s">
        <v>147</v>
      </c>
      <c r="D147" s="3" t="s">
        <v>4255</v>
      </c>
      <c r="E147">
        <v>4500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42200.208935185183</v>
      </c>
      <c r="T147" s="10">
        <f t="shared" si="11"/>
        <v>42227.208935185183</v>
      </c>
    </row>
    <row r="148" spans="1:20" ht="49" x14ac:dyDescent="0.25">
      <c r="A148" s="6">
        <f t="shared" si="8"/>
        <v>0.57500000000000329</v>
      </c>
      <c r="B148">
        <v>146</v>
      </c>
      <c r="C148" s="3" t="s">
        <v>148</v>
      </c>
      <c r="D148" s="3" t="s">
        <v>4256</v>
      </c>
      <c r="E148">
        <v>20000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42692.682847222219</v>
      </c>
      <c r="T148" s="10">
        <f t="shared" si="11"/>
        <v>42752.682847222219</v>
      </c>
    </row>
    <row r="149" spans="1:20" ht="33" x14ac:dyDescent="0.25">
      <c r="A149" s="6">
        <f t="shared" si="8"/>
        <v>0</v>
      </c>
      <c r="B149">
        <v>147</v>
      </c>
      <c r="C149" s="3" t="s">
        <v>149</v>
      </c>
      <c r="D149" s="3" t="s">
        <v>4257</v>
      </c>
      <c r="E149">
        <v>7000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41969.434490740743</v>
      </c>
      <c r="T149" s="10">
        <f t="shared" si="11"/>
        <v>42012.429166666661</v>
      </c>
    </row>
    <row r="150" spans="1:20" ht="49" x14ac:dyDescent="0.25">
      <c r="A150" s="6">
        <f t="shared" si="8"/>
        <v>8.0000000000002292E-2</v>
      </c>
      <c r="B150">
        <v>148</v>
      </c>
      <c r="C150" s="3" t="s">
        <v>150</v>
      </c>
      <c r="D150" s="3" t="s">
        <v>4258</v>
      </c>
      <c r="E150">
        <v>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42396.948333333326</v>
      </c>
      <c r="T150" s="10">
        <f t="shared" si="11"/>
        <v>42426.948333333326</v>
      </c>
    </row>
    <row r="151" spans="1:20" ht="49" x14ac:dyDescent="0.25">
      <c r="A151" s="6">
        <f t="shared" si="8"/>
        <v>0.9199999999999986</v>
      </c>
      <c r="B151">
        <v>149</v>
      </c>
      <c r="C151" s="3" t="s">
        <v>151</v>
      </c>
      <c r="D151" s="3" t="s">
        <v>4259</v>
      </c>
      <c r="E151">
        <v>10000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41967.838773148142</v>
      </c>
      <c r="T151" s="10">
        <f t="shared" si="11"/>
        <v>41997.999999999993</v>
      </c>
    </row>
    <row r="152" spans="1:20" ht="49" x14ac:dyDescent="0.25">
      <c r="A152" s="6">
        <f t="shared" si="8"/>
        <v>23.163076923076918</v>
      </c>
      <c r="B152">
        <v>150</v>
      </c>
      <c r="C152" s="3" t="s">
        <v>152</v>
      </c>
      <c r="D152" s="3" t="s">
        <v>4260</v>
      </c>
      <c r="E152">
        <v>130000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42089.82849537037</v>
      </c>
      <c r="T152" s="10">
        <f t="shared" si="11"/>
        <v>42149.82849537037</v>
      </c>
    </row>
    <row r="153" spans="1:20" ht="49" x14ac:dyDescent="0.25">
      <c r="A153" s="6">
        <f t="shared" si="8"/>
        <v>5.6000000000000494E-2</v>
      </c>
      <c r="B153">
        <v>151</v>
      </c>
      <c r="C153" s="3" t="s">
        <v>153</v>
      </c>
      <c r="D153" s="3" t="s">
        <v>4261</v>
      </c>
      <c r="E153">
        <v>250000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42113.217488425922</v>
      </c>
      <c r="T153" s="10">
        <f t="shared" si="11"/>
        <v>42173.217488425922</v>
      </c>
    </row>
    <row r="154" spans="1:20" ht="33" x14ac:dyDescent="0.25">
      <c r="A154" s="6">
        <f t="shared" si="8"/>
        <v>7.894736842106731E-3</v>
      </c>
      <c r="B154">
        <v>152</v>
      </c>
      <c r="C154" s="3" t="s">
        <v>154</v>
      </c>
      <c r="D154" s="3" t="s">
        <v>4262</v>
      </c>
      <c r="E154">
        <v>380000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41874.744212962964</v>
      </c>
      <c r="T154" s="10">
        <f t="shared" si="11"/>
        <v>41904.744212962964</v>
      </c>
    </row>
    <row r="155" spans="1:20" ht="49" x14ac:dyDescent="0.25">
      <c r="A155" s="6">
        <f t="shared" si="8"/>
        <v>0.71799999999999642</v>
      </c>
      <c r="B155">
        <v>153</v>
      </c>
      <c r="C155" s="3" t="s">
        <v>155</v>
      </c>
      <c r="D155" s="3" t="s">
        <v>4263</v>
      </c>
      <c r="E155">
        <v>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41933.252824074072</v>
      </c>
      <c r="T155" s="10">
        <f t="shared" si="11"/>
        <v>41975.294490740744</v>
      </c>
    </row>
    <row r="156" spans="1:20" ht="33" x14ac:dyDescent="0.25">
      <c r="A156" s="6">
        <f t="shared" si="8"/>
        <v>2.6666666666666616</v>
      </c>
      <c r="B156">
        <v>154</v>
      </c>
      <c r="C156" s="3" t="s">
        <v>156</v>
      </c>
      <c r="D156" s="3" t="s">
        <v>4264</v>
      </c>
      <c r="E156">
        <v>1500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42115.214062499996</v>
      </c>
      <c r="T156" s="10">
        <f t="shared" si="11"/>
        <v>42158.214062499996</v>
      </c>
    </row>
    <row r="157" spans="1:20" ht="65" x14ac:dyDescent="0.25">
      <c r="A157" s="6">
        <f t="shared" si="8"/>
        <v>5.9999999999948983E-3</v>
      </c>
      <c r="B157">
        <v>155</v>
      </c>
      <c r="C157" s="3" t="s">
        <v>157</v>
      </c>
      <c r="D157" s="3" t="s">
        <v>4265</v>
      </c>
      <c r="E157">
        <v>1350000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42168.226099537038</v>
      </c>
      <c r="T157" s="10">
        <f t="shared" si="11"/>
        <v>42208.226099537038</v>
      </c>
    </row>
    <row r="158" spans="1:20" ht="49" x14ac:dyDescent="0.25">
      <c r="A158" s="6">
        <f t="shared" si="8"/>
        <v>5.100000000000005</v>
      </c>
      <c r="B158">
        <v>156</v>
      </c>
      <c r="C158" s="3" t="s">
        <v>158</v>
      </c>
      <c r="D158" s="3" t="s">
        <v>4266</v>
      </c>
      <c r="E158">
        <v>35000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41793.791620370372</v>
      </c>
      <c r="T158" s="10">
        <f t="shared" si="11"/>
        <v>41853.791620370372</v>
      </c>
    </row>
    <row r="159" spans="1:20" ht="49" x14ac:dyDescent="0.25">
      <c r="A159" s="6">
        <f t="shared" si="8"/>
        <v>0.26711185308847529</v>
      </c>
      <c r="B159">
        <v>157</v>
      </c>
      <c r="C159" s="3" t="s">
        <v>159</v>
      </c>
      <c r="D159" s="3" t="s">
        <v>4267</v>
      </c>
      <c r="E159">
        <v>2995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42396.578379629624</v>
      </c>
      <c r="T159" s="10">
        <f t="shared" si="11"/>
        <v>42426.578379629624</v>
      </c>
    </row>
    <row r="160" spans="1:20" ht="49" x14ac:dyDescent="0.25">
      <c r="A160" s="6">
        <f t="shared" si="8"/>
        <v>0</v>
      </c>
      <c r="B160">
        <v>158</v>
      </c>
      <c r="C160" s="3" t="s">
        <v>160</v>
      </c>
      <c r="D160" s="3" t="s">
        <v>4268</v>
      </c>
      <c r="E160">
        <v>5000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41903.743379629625</v>
      </c>
      <c r="T160" s="10">
        <f t="shared" si="11"/>
        <v>41933.743379629625</v>
      </c>
    </row>
    <row r="161" spans="1:20" ht="49" x14ac:dyDescent="0.25">
      <c r="A161" s="6">
        <f t="shared" si="8"/>
        <v>2.0000000000020002E-3</v>
      </c>
      <c r="B161">
        <v>159</v>
      </c>
      <c r="C161" s="3" t="s">
        <v>161</v>
      </c>
      <c r="D161" s="3" t="s">
        <v>4269</v>
      </c>
      <c r="E161">
        <v>500000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42514.101215277777</v>
      </c>
      <c r="T161" s="10">
        <f t="shared" si="11"/>
        <v>42554.101215277777</v>
      </c>
    </row>
    <row r="162" spans="1:20" ht="49" x14ac:dyDescent="0.25">
      <c r="A162" s="6">
        <f t="shared" si="8"/>
        <v>0</v>
      </c>
      <c r="B162">
        <v>160</v>
      </c>
      <c r="C162" s="3" t="s">
        <v>162</v>
      </c>
      <c r="D162" s="3" t="s">
        <v>4270</v>
      </c>
      <c r="E162">
        <v>5000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42171.579756944448</v>
      </c>
      <c r="T162" s="10">
        <f t="shared" si="11"/>
        <v>42231.579756944448</v>
      </c>
    </row>
    <row r="163" spans="1:20" ht="49" x14ac:dyDescent="0.25">
      <c r="A163" s="6">
        <f t="shared" si="8"/>
        <v>9.9999999999988987E-3</v>
      </c>
      <c r="B163">
        <v>161</v>
      </c>
      <c r="C163" s="3" t="s">
        <v>163</v>
      </c>
      <c r="D163" s="3" t="s">
        <v>4271</v>
      </c>
      <c r="E163">
        <v>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41792.354108796295</v>
      </c>
      <c r="T163" s="10">
        <f t="shared" si="11"/>
        <v>41822.354108796295</v>
      </c>
    </row>
    <row r="164" spans="1:20" ht="49" x14ac:dyDescent="0.25">
      <c r="A164" s="6">
        <f t="shared" si="8"/>
        <v>15.535714285714286</v>
      </c>
      <c r="B164">
        <v>162</v>
      </c>
      <c r="C164" s="3" t="s">
        <v>164</v>
      </c>
      <c r="D164" s="3" t="s">
        <v>4272</v>
      </c>
      <c r="E164">
        <v>2800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41834.79347222222</v>
      </c>
      <c r="T164" s="10">
        <f t="shared" si="11"/>
        <v>41867.654166666667</v>
      </c>
    </row>
    <row r="165" spans="1:20" ht="65" x14ac:dyDescent="0.25">
      <c r="A165" s="6">
        <f t="shared" si="8"/>
        <v>0</v>
      </c>
      <c r="B165">
        <v>163</v>
      </c>
      <c r="C165" s="3" t="s">
        <v>165</v>
      </c>
      <c r="D165" s="3" t="s">
        <v>4273</v>
      </c>
      <c r="E165">
        <v>2000000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42243.627939814811</v>
      </c>
      <c r="T165" s="10">
        <f t="shared" si="11"/>
        <v>42277.666666666664</v>
      </c>
    </row>
    <row r="166" spans="1:20" ht="49" x14ac:dyDescent="0.25">
      <c r="A166" s="6">
        <f t="shared" si="8"/>
        <v>0.53333333333333011</v>
      </c>
      <c r="B166">
        <v>164</v>
      </c>
      <c r="C166" s="3" t="s">
        <v>166</v>
      </c>
      <c r="D166" s="3" t="s">
        <v>4274</v>
      </c>
      <c r="E166">
        <v>120000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41841.429409722223</v>
      </c>
      <c r="T166" s="10">
        <f t="shared" si="11"/>
        <v>41901.429409722223</v>
      </c>
    </row>
    <row r="167" spans="1:20" ht="33" x14ac:dyDescent="0.25">
      <c r="A167" s="6">
        <f t="shared" si="8"/>
        <v>0</v>
      </c>
      <c r="B167">
        <v>165</v>
      </c>
      <c r="C167" s="3" t="s">
        <v>167</v>
      </c>
      <c r="D167" s="3" t="s">
        <v>4275</v>
      </c>
      <c r="E167">
        <v>17000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42351.325509259252</v>
      </c>
      <c r="T167" s="10">
        <f t="shared" si="11"/>
        <v>42381.325509259252</v>
      </c>
    </row>
    <row r="168" spans="1:20" ht="49" x14ac:dyDescent="0.25">
      <c r="A168" s="6">
        <f t="shared" si="8"/>
        <v>60</v>
      </c>
      <c r="B168">
        <v>166</v>
      </c>
      <c r="C168" s="3" t="s">
        <v>168</v>
      </c>
      <c r="D168" s="3" t="s">
        <v>4276</v>
      </c>
      <c r="E168">
        <v>5000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42720.742615740739</v>
      </c>
      <c r="T168" s="10">
        <f t="shared" si="11"/>
        <v>42750.742615740739</v>
      </c>
    </row>
    <row r="169" spans="1:20" ht="49" x14ac:dyDescent="0.25">
      <c r="A169" s="6">
        <f t="shared" si="8"/>
        <v>9.9999999999988987E-3</v>
      </c>
      <c r="B169">
        <v>167</v>
      </c>
      <c r="C169" s="3" t="s">
        <v>169</v>
      </c>
      <c r="D169" s="3" t="s">
        <v>4277</v>
      </c>
      <c r="E169">
        <v>110000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42160.594155092585</v>
      </c>
      <c r="T169" s="10">
        <f t="shared" si="11"/>
        <v>42220.594155092585</v>
      </c>
    </row>
    <row r="170" spans="1:20" ht="49" x14ac:dyDescent="0.25">
      <c r="A170" s="6">
        <f t="shared" si="8"/>
        <v>4.0625000000000018</v>
      </c>
      <c r="B170">
        <v>168</v>
      </c>
      <c r="C170" s="3" t="s">
        <v>170</v>
      </c>
      <c r="D170" s="3" t="s">
        <v>4278</v>
      </c>
      <c r="E170">
        <v>8000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42052.501967592594</v>
      </c>
      <c r="T170" s="10">
        <f t="shared" si="11"/>
        <v>42082.460300925923</v>
      </c>
    </row>
    <row r="171" spans="1:20" ht="49" x14ac:dyDescent="0.25">
      <c r="A171" s="6">
        <f t="shared" si="8"/>
        <v>22.4</v>
      </c>
      <c r="B171">
        <v>169</v>
      </c>
      <c r="C171" s="3" t="s">
        <v>171</v>
      </c>
      <c r="D171" s="3" t="s">
        <v>4279</v>
      </c>
      <c r="E171">
        <v>2500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41900.171979166662</v>
      </c>
      <c r="T171" s="10">
        <f t="shared" si="11"/>
        <v>41930.171979166662</v>
      </c>
    </row>
    <row r="172" spans="1:20" ht="49" x14ac:dyDescent="0.25">
      <c r="A172" s="6">
        <f t="shared" si="8"/>
        <v>3.2499999999999973</v>
      </c>
      <c r="B172">
        <v>170</v>
      </c>
      <c r="C172" s="3" t="s">
        <v>172</v>
      </c>
      <c r="D172" s="3" t="s">
        <v>4280</v>
      </c>
      <c r="E172">
        <v>10000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42216.644479166665</v>
      </c>
      <c r="T172" s="10">
        <f t="shared" si="11"/>
        <v>42245.894444444442</v>
      </c>
    </row>
    <row r="173" spans="1:20" ht="49" x14ac:dyDescent="0.25">
      <c r="A173" s="6">
        <f t="shared" si="8"/>
        <v>2.0000000000020002E-3</v>
      </c>
      <c r="B173">
        <v>171</v>
      </c>
      <c r="C173" s="3" t="s">
        <v>173</v>
      </c>
      <c r="D173" s="3" t="s">
        <v>4281</v>
      </c>
      <c r="E173">
        <v>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>
        <f t="shared" si="9"/>
        <v>1</v>
      </c>
      <c r="Q173" t="s">
        <v>8310</v>
      </c>
      <c r="R173" t="s">
        <v>8314</v>
      </c>
      <c r="S173" s="10">
        <f t="shared" si="10"/>
        <v>42533.847384259258</v>
      </c>
      <c r="T173" s="10">
        <f t="shared" si="11"/>
        <v>42593.847384259258</v>
      </c>
    </row>
    <row r="174" spans="1:20" ht="49" x14ac:dyDescent="0.25">
      <c r="A174" s="6">
        <f t="shared" si="8"/>
        <v>0</v>
      </c>
      <c r="B174">
        <v>172</v>
      </c>
      <c r="C174" s="3" t="s">
        <v>174</v>
      </c>
      <c r="D174" s="3" t="s">
        <v>4282</v>
      </c>
      <c r="E174">
        <v>95000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42047.061608796292</v>
      </c>
      <c r="T174" s="10">
        <f t="shared" si="11"/>
        <v>42082.01994212962</v>
      </c>
    </row>
    <row r="175" spans="1:20" ht="49" x14ac:dyDescent="0.25">
      <c r="A175" s="6">
        <f t="shared" si="8"/>
        <v>0</v>
      </c>
      <c r="B175">
        <v>173</v>
      </c>
      <c r="C175" s="3" t="s">
        <v>175</v>
      </c>
      <c r="D175" s="3" t="s">
        <v>4283</v>
      </c>
      <c r="E175">
        <v>1110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42033.239675925921</v>
      </c>
      <c r="T175" s="10">
        <f t="shared" si="11"/>
        <v>42063.239675925921</v>
      </c>
    </row>
    <row r="176" spans="1:20" ht="49" x14ac:dyDescent="0.25">
      <c r="A176" s="6">
        <f t="shared" si="8"/>
        <v>0</v>
      </c>
      <c r="B176">
        <v>174</v>
      </c>
      <c r="C176" s="3" t="s">
        <v>176</v>
      </c>
      <c r="D176" s="3" t="s">
        <v>4284</v>
      </c>
      <c r="E176">
        <v>6000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42072.42564814815</v>
      </c>
      <c r="T176" s="10">
        <f t="shared" si="11"/>
        <v>42132.42564814815</v>
      </c>
    </row>
    <row r="177" spans="1:20" ht="49" x14ac:dyDescent="0.25">
      <c r="A177" s="6">
        <f t="shared" si="8"/>
        <v>6.4849999999999959</v>
      </c>
      <c r="B177">
        <v>175</v>
      </c>
      <c r="C177" s="3" t="s">
        <v>177</v>
      </c>
      <c r="D177" s="3" t="s">
        <v>4285</v>
      </c>
      <c r="E177">
        <v>20000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41855.444571759253</v>
      </c>
      <c r="T177" s="10">
        <f t="shared" si="11"/>
        <v>41880.444571759253</v>
      </c>
    </row>
    <row r="178" spans="1:20" ht="49" x14ac:dyDescent="0.25">
      <c r="A178" s="6">
        <f t="shared" si="8"/>
        <v>0</v>
      </c>
      <c r="B178">
        <v>176</v>
      </c>
      <c r="C178" s="3" t="s">
        <v>178</v>
      </c>
      <c r="D178" s="3" t="s">
        <v>4286</v>
      </c>
      <c r="E178">
        <v>1500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42191.490729166668</v>
      </c>
      <c r="T178" s="10">
        <f t="shared" si="11"/>
        <v>42221.490729166668</v>
      </c>
    </row>
    <row r="179" spans="1:20" ht="33" x14ac:dyDescent="0.25">
      <c r="A179" s="6">
        <f t="shared" si="8"/>
        <v>40</v>
      </c>
      <c r="B179">
        <v>177</v>
      </c>
      <c r="C179" s="3" t="s">
        <v>179</v>
      </c>
      <c r="D179" s="3" t="s">
        <v>4287</v>
      </c>
      <c r="E179">
        <v>450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42069.714421296296</v>
      </c>
      <c r="T179" s="10">
        <f t="shared" si="11"/>
        <v>42086.672754629624</v>
      </c>
    </row>
    <row r="180" spans="1:20" ht="33" x14ac:dyDescent="0.25">
      <c r="A180" s="6">
        <f t="shared" si="8"/>
        <v>0</v>
      </c>
      <c r="B180">
        <v>178</v>
      </c>
      <c r="C180" s="3" t="s">
        <v>180</v>
      </c>
      <c r="D180" s="3" t="s">
        <v>4288</v>
      </c>
      <c r="E180">
        <v>500000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42304.622048611105</v>
      </c>
      <c r="T180" s="10">
        <f t="shared" si="11"/>
        <v>42334.663715277777</v>
      </c>
    </row>
    <row r="181" spans="1:20" ht="33" x14ac:dyDescent="0.25">
      <c r="A181" s="6">
        <f t="shared" si="8"/>
        <v>19.999999999999996</v>
      </c>
      <c r="B181">
        <v>179</v>
      </c>
      <c r="C181" s="3" t="s">
        <v>181</v>
      </c>
      <c r="D181" s="3" t="s">
        <v>4289</v>
      </c>
      <c r="E181">
        <v>1000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42402.747164351851</v>
      </c>
      <c r="T181" s="10">
        <f t="shared" si="11"/>
        <v>42432.747164351851</v>
      </c>
    </row>
    <row r="182" spans="1:20" ht="49" x14ac:dyDescent="0.25">
      <c r="A182" s="6">
        <f t="shared" si="8"/>
        <v>33.416666666666664</v>
      </c>
      <c r="B182">
        <v>180</v>
      </c>
      <c r="C182" s="3" t="s">
        <v>182</v>
      </c>
      <c r="D182" s="3" t="s">
        <v>4290</v>
      </c>
      <c r="E182">
        <v>1200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42067.657905092587</v>
      </c>
      <c r="T182" s="10">
        <f t="shared" si="11"/>
        <v>42107.458333333336</v>
      </c>
    </row>
    <row r="183" spans="1:20" ht="49" x14ac:dyDescent="0.25">
      <c r="A183" s="6">
        <f t="shared" si="8"/>
        <v>21.092608822670165</v>
      </c>
      <c r="B183">
        <v>181</v>
      </c>
      <c r="C183" s="3" t="s">
        <v>183</v>
      </c>
      <c r="D183" s="3" t="s">
        <v>4291</v>
      </c>
      <c r="E183">
        <v>3423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42147.408506944441</v>
      </c>
      <c r="T183" s="10">
        <f t="shared" si="11"/>
        <v>42177.408506944441</v>
      </c>
    </row>
    <row r="184" spans="1:20" ht="49" x14ac:dyDescent="0.25">
      <c r="A184" s="6">
        <f t="shared" si="8"/>
        <v>0</v>
      </c>
      <c r="B184">
        <v>182</v>
      </c>
      <c r="C184" s="3" t="s">
        <v>184</v>
      </c>
      <c r="D184" s="3" t="s">
        <v>4292</v>
      </c>
      <c r="E184">
        <v>1000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42711.678611111107</v>
      </c>
      <c r="T184" s="10">
        <f t="shared" si="11"/>
        <v>42741.678611111107</v>
      </c>
    </row>
    <row r="185" spans="1:20" ht="18" x14ac:dyDescent="0.25">
      <c r="A185" s="6">
        <f t="shared" si="8"/>
        <v>35.856000000000002</v>
      </c>
      <c r="B185">
        <v>183</v>
      </c>
      <c r="C185" s="3" t="s">
        <v>185</v>
      </c>
      <c r="D185" s="3" t="s">
        <v>4293</v>
      </c>
      <c r="E185">
        <v>12500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41939.476967592593</v>
      </c>
      <c r="T185" s="10">
        <f t="shared" si="11"/>
        <v>41969.518634259257</v>
      </c>
    </row>
    <row r="186" spans="1:20" ht="49" x14ac:dyDescent="0.25">
      <c r="A186" s="6">
        <f t="shared" si="8"/>
        <v>3.400000000000003</v>
      </c>
      <c r="B186">
        <v>184</v>
      </c>
      <c r="C186" s="3" t="s">
        <v>186</v>
      </c>
      <c r="D186" s="3" t="s">
        <v>4294</v>
      </c>
      <c r="E186">
        <v>1500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41825.45789351852</v>
      </c>
      <c r="T186" s="10">
        <f t="shared" si="11"/>
        <v>41882.832638888889</v>
      </c>
    </row>
    <row r="187" spans="1:20" ht="18" x14ac:dyDescent="0.25">
      <c r="A187" s="6">
        <f t="shared" si="8"/>
        <v>5.5000000000000053</v>
      </c>
      <c r="B187">
        <v>185</v>
      </c>
      <c r="C187" s="3" t="s">
        <v>187</v>
      </c>
      <c r="D187" s="3" t="s">
        <v>4295</v>
      </c>
      <c r="E187">
        <v>40000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42570.577997685185</v>
      </c>
      <c r="T187" s="10">
        <f t="shared" si="11"/>
        <v>42600.577997685185</v>
      </c>
    </row>
    <row r="188" spans="1:20" ht="49" x14ac:dyDescent="0.25">
      <c r="A188" s="6">
        <f t="shared" si="8"/>
        <v>0</v>
      </c>
      <c r="B188">
        <v>186</v>
      </c>
      <c r="C188" s="3" t="s">
        <v>188</v>
      </c>
      <c r="D188" s="3" t="s">
        <v>4296</v>
      </c>
      <c r="E188">
        <v>5000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42767.479560185187</v>
      </c>
      <c r="T188" s="10">
        <f t="shared" si="11"/>
        <v>42797.499999999993</v>
      </c>
    </row>
    <row r="189" spans="1:20" ht="33" x14ac:dyDescent="0.25">
      <c r="A189" s="6">
        <f t="shared" si="8"/>
        <v>16.000000000000004</v>
      </c>
      <c r="B189">
        <v>187</v>
      </c>
      <c r="C189" s="3" t="s">
        <v>189</v>
      </c>
      <c r="D189" s="3" t="s">
        <v>4297</v>
      </c>
      <c r="E189">
        <v>5000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42181.90112268518</v>
      </c>
      <c r="T189" s="10">
        <f t="shared" si="11"/>
        <v>42205.957638888889</v>
      </c>
    </row>
    <row r="190" spans="1:20" ht="49" x14ac:dyDescent="0.25">
      <c r="A190" s="6">
        <f t="shared" si="8"/>
        <v>0</v>
      </c>
      <c r="B190">
        <v>188</v>
      </c>
      <c r="C190" s="3" t="s">
        <v>190</v>
      </c>
      <c r="D190" s="3" t="s">
        <v>4298</v>
      </c>
      <c r="E190">
        <v>1500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41856.849710648145</v>
      </c>
      <c r="T190" s="10">
        <f t="shared" si="11"/>
        <v>41886.849710648145</v>
      </c>
    </row>
    <row r="191" spans="1:20" ht="49" x14ac:dyDescent="0.25">
      <c r="A191" s="6">
        <f t="shared" si="8"/>
        <v>6.8999999999996842E-2</v>
      </c>
      <c r="B191">
        <v>189</v>
      </c>
      <c r="C191" s="3" t="s">
        <v>191</v>
      </c>
      <c r="D191" s="3" t="s">
        <v>4299</v>
      </c>
      <c r="E191">
        <v>500000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42556.357372685183</v>
      </c>
      <c r="T191" s="10">
        <f t="shared" si="11"/>
        <v>42616.357372685183</v>
      </c>
    </row>
    <row r="192" spans="1:20" ht="18" x14ac:dyDescent="0.25">
      <c r="A192" s="6">
        <f t="shared" si="8"/>
        <v>0.41666666666666519</v>
      </c>
      <c r="B192">
        <v>190</v>
      </c>
      <c r="C192" s="3" t="s">
        <v>192</v>
      </c>
      <c r="D192" s="3" t="s">
        <v>4300</v>
      </c>
      <c r="E192">
        <v>12000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42527.317662037036</v>
      </c>
      <c r="T192" s="10">
        <f t="shared" si="11"/>
        <v>42537.317662037036</v>
      </c>
    </row>
    <row r="193" spans="1:20" ht="49" x14ac:dyDescent="0.25">
      <c r="A193" s="6">
        <f t="shared" si="8"/>
        <v>5.0000000000000044</v>
      </c>
      <c r="B193">
        <v>191</v>
      </c>
      <c r="C193" s="3" t="s">
        <v>193</v>
      </c>
      <c r="D193" s="3" t="s">
        <v>4301</v>
      </c>
      <c r="E193">
        <v>5000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42239.108078703699</v>
      </c>
      <c r="T193" s="10">
        <f t="shared" si="11"/>
        <v>42279.108078703699</v>
      </c>
    </row>
    <row r="194" spans="1:20" ht="49" x14ac:dyDescent="0.25">
      <c r="A194" s="6">
        <f t="shared" si="8"/>
        <v>1.7000000000044757E-3</v>
      </c>
      <c r="B194">
        <v>192</v>
      </c>
      <c r="C194" s="3" t="s">
        <v>194</v>
      </c>
      <c r="D194" s="3" t="s">
        <v>4302</v>
      </c>
      <c r="E194">
        <v>1000000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41899.458703703705</v>
      </c>
      <c r="T194" s="10">
        <f t="shared" si="11"/>
        <v>41929.458703703705</v>
      </c>
    </row>
    <row r="195" spans="1:20" ht="49" x14ac:dyDescent="0.25">
      <c r="A195" s="6">
        <f t="shared" ref="A195:A258" si="12">((F195-E195)/E195+1)*100</f>
        <v>0</v>
      </c>
      <c r="B195">
        <v>193</v>
      </c>
      <c r="C195" s="3" t="s">
        <v>195</v>
      </c>
      <c r="D195" s="3" t="s">
        <v>4303</v>
      </c>
      <c r="E195">
        <v>1000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 t="e">
        <f t="shared" ref="P195:P258" si="13">F195/M195</f>
        <v>#DIV/0!</v>
      </c>
      <c r="Q195" t="s">
        <v>8310</v>
      </c>
      <c r="R195" t="s">
        <v>8314</v>
      </c>
      <c r="S195" s="10">
        <f t="shared" ref="S195:S258" si="14">(((K195/60)/60)/24)+DATE(1970,1,1)+(-8/24)</f>
        <v>41911.601458333331</v>
      </c>
      <c r="T195" s="10">
        <f t="shared" ref="T195:T258" si="15">(((J195/60)/60)/24)+DATE(1970,1,1)+(-8/24)</f>
        <v>41971.643124999995</v>
      </c>
    </row>
    <row r="196" spans="1:20" ht="49" x14ac:dyDescent="0.25">
      <c r="A196" s="6">
        <f t="shared" si="12"/>
        <v>0.11999999999999789</v>
      </c>
      <c r="B196">
        <v>194</v>
      </c>
      <c r="C196" s="3" t="s">
        <v>196</v>
      </c>
      <c r="D196" s="3" t="s">
        <v>4304</v>
      </c>
      <c r="E196">
        <v>2500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42375.663553240738</v>
      </c>
      <c r="T196" s="10">
        <f t="shared" si="15"/>
        <v>42435.663553240738</v>
      </c>
    </row>
    <row r="197" spans="1:20" ht="49" x14ac:dyDescent="0.25">
      <c r="A197" s="6">
        <f t="shared" si="12"/>
        <v>0</v>
      </c>
      <c r="B197">
        <v>195</v>
      </c>
      <c r="C197" s="3" t="s">
        <v>197</v>
      </c>
      <c r="D197" s="3" t="s">
        <v>4305</v>
      </c>
      <c r="E197">
        <v>2000000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42135.337175925924</v>
      </c>
      <c r="T197" s="10">
        <f t="shared" si="15"/>
        <v>42195.337175925924</v>
      </c>
    </row>
    <row r="198" spans="1:20" ht="49" x14ac:dyDescent="0.25">
      <c r="A198" s="6">
        <f t="shared" si="12"/>
        <v>41.857142857142861</v>
      </c>
      <c r="B198">
        <v>196</v>
      </c>
      <c r="C198" s="3" t="s">
        <v>198</v>
      </c>
      <c r="D198" s="3" t="s">
        <v>4306</v>
      </c>
      <c r="E198">
        <v>3500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42259.209467592591</v>
      </c>
      <c r="T198" s="10">
        <f t="shared" si="15"/>
        <v>42287.541666666664</v>
      </c>
    </row>
    <row r="199" spans="1:20" ht="49" x14ac:dyDescent="0.25">
      <c r="A199" s="6">
        <f t="shared" si="12"/>
        <v>10.48</v>
      </c>
      <c r="B199">
        <v>197</v>
      </c>
      <c r="C199" s="3" t="s">
        <v>199</v>
      </c>
      <c r="D199" s="3" t="s">
        <v>4307</v>
      </c>
      <c r="E199">
        <v>2500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42741.515046296299</v>
      </c>
      <c r="T199" s="10">
        <f t="shared" si="15"/>
        <v>42783.541666666664</v>
      </c>
    </row>
    <row r="200" spans="1:20" ht="49" x14ac:dyDescent="0.25">
      <c r="A200" s="6">
        <f t="shared" si="12"/>
        <v>1.1159999999999948</v>
      </c>
      <c r="B200">
        <v>198</v>
      </c>
      <c r="C200" s="3" t="s">
        <v>200</v>
      </c>
      <c r="D200" s="3" t="s">
        <v>4308</v>
      </c>
      <c r="E200">
        <v>25000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41887.050023148149</v>
      </c>
      <c r="T200" s="10">
        <f t="shared" si="15"/>
        <v>41917.050023148149</v>
      </c>
    </row>
    <row r="201" spans="1:20" ht="49" x14ac:dyDescent="0.25">
      <c r="A201" s="6">
        <f t="shared" si="12"/>
        <v>0</v>
      </c>
      <c r="B201">
        <v>199</v>
      </c>
      <c r="C201" s="3" t="s">
        <v>201</v>
      </c>
      <c r="D201" s="3" t="s">
        <v>4309</v>
      </c>
      <c r="E201">
        <v>10000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42583.790532407402</v>
      </c>
      <c r="T201" s="10">
        <f t="shared" si="15"/>
        <v>42613.790532407402</v>
      </c>
    </row>
    <row r="202" spans="1:20" ht="33" x14ac:dyDescent="0.25">
      <c r="A202" s="6">
        <f t="shared" si="12"/>
        <v>26.192500000000006</v>
      </c>
      <c r="B202">
        <v>200</v>
      </c>
      <c r="C202" s="3" t="s">
        <v>202</v>
      </c>
      <c r="D202" s="3" t="s">
        <v>4310</v>
      </c>
      <c r="E202">
        <v>6000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41866.750034722223</v>
      </c>
      <c r="T202" s="10">
        <f t="shared" si="15"/>
        <v>41896.750034722223</v>
      </c>
    </row>
    <row r="203" spans="1:20" ht="49" x14ac:dyDescent="0.25">
      <c r="A203" s="6">
        <f t="shared" si="12"/>
        <v>58.461538461538453</v>
      </c>
      <c r="B203">
        <v>201</v>
      </c>
      <c r="C203" s="3" t="s">
        <v>203</v>
      </c>
      <c r="D203" s="3" t="s">
        <v>4311</v>
      </c>
      <c r="E203">
        <v>650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42023.485289351847</v>
      </c>
      <c r="T203" s="10">
        <f t="shared" si="15"/>
        <v>42043.485289351847</v>
      </c>
    </row>
    <row r="204" spans="1:20" ht="18" x14ac:dyDescent="0.25">
      <c r="A204" s="6">
        <f t="shared" si="12"/>
        <v>0</v>
      </c>
      <c r="B204">
        <v>202</v>
      </c>
      <c r="C204" s="3" t="s">
        <v>204</v>
      </c>
      <c r="D204" s="3" t="s">
        <v>4312</v>
      </c>
      <c r="E204">
        <v>6000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42255.594490740739</v>
      </c>
      <c r="T204" s="10">
        <f t="shared" si="15"/>
        <v>42285.540972222218</v>
      </c>
    </row>
    <row r="205" spans="1:20" ht="49" x14ac:dyDescent="0.25">
      <c r="A205" s="6">
        <f t="shared" si="12"/>
        <v>29.84</v>
      </c>
      <c r="B205">
        <v>203</v>
      </c>
      <c r="C205" s="3" t="s">
        <v>205</v>
      </c>
      <c r="D205" s="3" t="s">
        <v>4313</v>
      </c>
      <c r="E205">
        <v>2500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41973.514629629623</v>
      </c>
      <c r="T205" s="10">
        <f t="shared" si="15"/>
        <v>42033.514629629623</v>
      </c>
    </row>
    <row r="206" spans="1:20" ht="49" x14ac:dyDescent="0.25">
      <c r="A206" s="6">
        <f t="shared" si="12"/>
        <v>50.721666666666664</v>
      </c>
      <c r="B206">
        <v>204</v>
      </c>
      <c r="C206" s="3" t="s">
        <v>206</v>
      </c>
      <c r="D206" s="3" t="s">
        <v>4314</v>
      </c>
      <c r="E206">
        <v>300000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42556.250034722216</v>
      </c>
      <c r="T206" s="10">
        <f t="shared" si="15"/>
        <v>42586.250034722216</v>
      </c>
    </row>
    <row r="207" spans="1:20" ht="49" x14ac:dyDescent="0.25">
      <c r="A207" s="6">
        <f t="shared" si="12"/>
        <v>16.249999999999996</v>
      </c>
      <c r="B207">
        <v>205</v>
      </c>
      <c r="C207" s="3" t="s">
        <v>207</v>
      </c>
      <c r="D207" s="3" t="s">
        <v>4315</v>
      </c>
      <c r="E207">
        <v>8000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42248.298865740733</v>
      </c>
      <c r="T207" s="10">
        <f t="shared" si="15"/>
        <v>42283.298865740733</v>
      </c>
    </row>
    <row r="208" spans="1:20" ht="49" x14ac:dyDescent="0.25">
      <c r="A208" s="6">
        <f t="shared" si="12"/>
        <v>0</v>
      </c>
      <c r="B208">
        <v>206</v>
      </c>
      <c r="C208" s="3" t="s">
        <v>208</v>
      </c>
      <c r="D208" s="3" t="s">
        <v>4316</v>
      </c>
      <c r="E208">
        <v>12700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42566.67109953703</v>
      </c>
      <c r="T208" s="10">
        <f t="shared" si="15"/>
        <v>42587.67109953703</v>
      </c>
    </row>
    <row r="209" spans="1:20" ht="49" x14ac:dyDescent="0.25">
      <c r="A209" s="6">
        <f t="shared" si="12"/>
        <v>15.214285714285714</v>
      </c>
      <c r="B209">
        <v>207</v>
      </c>
      <c r="C209" s="3" t="s">
        <v>209</v>
      </c>
      <c r="D209" s="3" t="s">
        <v>4317</v>
      </c>
      <c r="E209">
        <v>14000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41977.863865740735</v>
      </c>
      <c r="T209" s="10">
        <f t="shared" si="15"/>
        <v>42007.863865740735</v>
      </c>
    </row>
    <row r="210" spans="1:20" ht="49" x14ac:dyDescent="0.25">
      <c r="A210" s="6">
        <f t="shared" si="12"/>
        <v>0</v>
      </c>
      <c r="B210">
        <v>208</v>
      </c>
      <c r="C210" s="3" t="s">
        <v>210</v>
      </c>
      <c r="D210" s="3" t="s">
        <v>4318</v>
      </c>
      <c r="E210">
        <v>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41959.03665509259</v>
      </c>
      <c r="T210" s="10">
        <f t="shared" si="15"/>
        <v>41989.03665509259</v>
      </c>
    </row>
    <row r="211" spans="1:20" ht="49" x14ac:dyDescent="0.25">
      <c r="A211" s="6">
        <f t="shared" si="12"/>
        <v>0</v>
      </c>
      <c r="B211">
        <v>209</v>
      </c>
      <c r="C211" s="3" t="s">
        <v>211</v>
      </c>
      <c r="D211" s="3" t="s">
        <v>4319</v>
      </c>
      <c r="E211">
        <v>25000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42165.589525462965</v>
      </c>
      <c r="T211" s="10">
        <f t="shared" si="15"/>
        <v>42195.589525462965</v>
      </c>
    </row>
    <row r="212" spans="1:20" ht="49" x14ac:dyDescent="0.25">
      <c r="A212" s="6">
        <f t="shared" si="12"/>
        <v>25.249999999999993</v>
      </c>
      <c r="B212">
        <v>210</v>
      </c>
      <c r="C212" s="3" t="s">
        <v>212</v>
      </c>
      <c r="D212" s="3" t="s">
        <v>4320</v>
      </c>
      <c r="E212">
        <v>12000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42248.731388888882</v>
      </c>
      <c r="T212" s="10">
        <f t="shared" si="15"/>
        <v>42277.874999999993</v>
      </c>
    </row>
    <row r="213" spans="1:20" ht="49" x14ac:dyDescent="0.25">
      <c r="A213" s="6">
        <f t="shared" si="12"/>
        <v>44.599999999999994</v>
      </c>
      <c r="B213">
        <v>211</v>
      </c>
      <c r="C213" s="3" t="s">
        <v>213</v>
      </c>
      <c r="D213" s="3" t="s">
        <v>4321</v>
      </c>
      <c r="E213">
        <v>5000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42235.826585648152</v>
      </c>
      <c r="T213" s="10">
        <f t="shared" si="15"/>
        <v>42265.826585648152</v>
      </c>
    </row>
    <row r="214" spans="1:20" ht="33" x14ac:dyDescent="0.25">
      <c r="A214" s="6">
        <f t="shared" si="12"/>
        <v>1.5873015873013596E-2</v>
      </c>
      <c r="B214">
        <v>212</v>
      </c>
      <c r="C214" s="3" t="s">
        <v>214</v>
      </c>
      <c r="D214" s="3" t="s">
        <v>4322</v>
      </c>
      <c r="E214">
        <v>6300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42416.547685185178</v>
      </c>
      <c r="T214" s="10">
        <f t="shared" si="15"/>
        <v>42476.506018518521</v>
      </c>
    </row>
    <row r="215" spans="1:20" ht="49" x14ac:dyDescent="0.25">
      <c r="A215" s="6">
        <f t="shared" si="12"/>
        <v>3.9999999999995595E-2</v>
      </c>
      <c r="B215">
        <v>213</v>
      </c>
      <c r="C215" s="3" t="s">
        <v>215</v>
      </c>
      <c r="D215" s="3" t="s">
        <v>4323</v>
      </c>
      <c r="E215">
        <v>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42202.260960648149</v>
      </c>
      <c r="T215" s="10">
        <f t="shared" si="15"/>
        <v>42232.254641203697</v>
      </c>
    </row>
    <row r="216" spans="1:20" ht="49" x14ac:dyDescent="0.25">
      <c r="A216" s="6">
        <f t="shared" si="12"/>
        <v>7.9999999999968985E-3</v>
      </c>
      <c r="B216">
        <v>214</v>
      </c>
      <c r="C216" s="3" t="s">
        <v>216</v>
      </c>
      <c r="D216" s="3" t="s">
        <v>4324</v>
      </c>
      <c r="E216">
        <v>12500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42009.307280092595</v>
      </c>
      <c r="T216" s="10">
        <f t="shared" si="15"/>
        <v>42069.307280092595</v>
      </c>
    </row>
    <row r="217" spans="1:20" ht="49" x14ac:dyDescent="0.25">
      <c r="A217" s="6">
        <f t="shared" si="12"/>
        <v>0.22727272727273151</v>
      </c>
      <c r="B217">
        <v>215</v>
      </c>
      <c r="C217" s="3" t="s">
        <v>217</v>
      </c>
      <c r="D217" s="3" t="s">
        <v>4325</v>
      </c>
      <c r="E217">
        <v>4400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42374.896782407406</v>
      </c>
      <c r="T217" s="10">
        <f t="shared" si="15"/>
        <v>42417.665972222218</v>
      </c>
    </row>
    <row r="218" spans="1:20" ht="49" x14ac:dyDescent="0.25">
      <c r="A218" s="6">
        <f t="shared" si="12"/>
        <v>55.698440000000005</v>
      </c>
      <c r="B218">
        <v>216</v>
      </c>
      <c r="C218" s="3" t="s">
        <v>218</v>
      </c>
      <c r="D218" s="3" t="s">
        <v>4326</v>
      </c>
      <c r="E218">
        <v>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42066.625428240739</v>
      </c>
      <c r="T218" s="10">
        <f t="shared" si="15"/>
        <v>42116.583761574067</v>
      </c>
    </row>
    <row r="219" spans="1:20" ht="18" x14ac:dyDescent="0.25">
      <c r="A219" s="6">
        <f t="shared" si="12"/>
        <v>11.943000000000003</v>
      </c>
      <c r="B219">
        <v>217</v>
      </c>
      <c r="C219" s="3" t="s">
        <v>219</v>
      </c>
      <c r="D219" s="3" t="s">
        <v>4327</v>
      </c>
      <c r="E219">
        <v>100000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41970.307280092595</v>
      </c>
      <c r="T219" s="10">
        <f t="shared" si="15"/>
        <v>42001.307280092595</v>
      </c>
    </row>
    <row r="220" spans="1:20" ht="49" x14ac:dyDescent="0.25">
      <c r="A220" s="6">
        <f t="shared" si="12"/>
        <v>2.0000000000000018</v>
      </c>
      <c r="B220">
        <v>218</v>
      </c>
      <c r="C220" s="3" t="s">
        <v>220</v>
      </c>
      <c r="D220" s="3" t="s">
        <v>4328</v>
      </c>
      <c r="E220">
        <v>5000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42079.295011574075</v>
      </c>
      <c r="T220" s="10">
        <f t="shared" si="15"/>
        <v>42139.295011574075</v>
      </c>
    </row>
    <row r="221" spans="1:20" ht="33" x14ac:dyDescent="0.25">
      <c r="A221" s="6">
        <f t="shared" si="12"/>
        <v>17.630000000000003</v>
      </c>
      <c r="B221">
        <v>219</v>
      </c>
      <c r="C221" s="3" t="s">
        <v>221</v>
      </c>
      <c r="D221" s="3" t="s">
        <v>4329</v>
      </c>
      <c r="E221">
        <v>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42428.993344907409</v>
      </c>
      <c r="T221" s="10">
        <f t="shared" si="15"/>
        <v>42460.957638888889</v>
      </c>
    </row>
    <row r="222" spans="1:20" ht="49" x14ac:dyDescent="0.25">
      <c r="A222" s="6">
        <f t="shared" si="12"/>
        <v>0.71999999999999842</v>
      </c>
      <c r="B222">
        <v>220</v>
      </c>
      <c r="C222" s="3" t="s">
        <v>222</v>
      </c>
      <c r="D222" s="3" t="s">
        <v>4330</v>
      </c>
      <c r="E222">
        <v>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42195.310532407406</v>
      </c>
      <c r="T222" s="10">
        <f t="shared" si="15"/>
        <v>42236.504166666658</v>
      </c>
    </row>
    <row r="223" spans="1:20" ht="18" x14ac:dyDescent="0.25">
      <c r="A223" s="6">
        <f t="shared" si="12"/>
        <v>0</v>
      </c>
      <c r="B223">
        <v>221</v>
      </c>
      <c r="C223" s="3" t="s">
        <v>223</v>
      </c>
      <c r="D223" s="3" t="s">
        <v>4331</v>
      </c>
      <c r="E223">
        <v>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42031.504212962966</v>
      </c>
      <c r="T223" s="10">
        <f t="shared" si="15"/>
        <v>42091.462546296294</v>
      </c>
    </row>
    <row r="224" spans="1:20" ht="49" x14ac:dyDescent="0.25">
      <c r="A224" s="6">
        <f t="shared" si="12"/>
        <v>13</v>
      </c>
      <c r="B224">
        <v>222</v>
      </c>
      <c r="C224" s="3" t="s">
        <v>224</v>
      </c>
      <c r="D224" s="3" t="s">
        <v>4332</v>
      </c>
      <c r="E224">
        <v>1000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42031.436550925922</v>
      </c>
      <c r="T224" s="10">
        <f t="shared" si="15"/>
        <v>42089.777083333327</v>
      </c>
    </row>
    <row r="225" spans="1:20" ht="49" x14ac:dyDescent="0.25">
      <c r="A225" s="6">
        <f t="shared" si="12"/>
        <v>0</v>
      </c>
      <c r="B225">
        <v>223</v>
      </c>
      <c r="C225" s="3" t="s">
        <v>225</v>
      </c>
      <c r="D225" s="3" t="s">
        <v>4333</v>
      </c>
      <c r="E225">
        <v>1500000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42481.714699074073</v>
      </c>
      <c r="T225" s="10">
        <f t="shared" si="15"/>
        <v>42511.711805555555</v>
      </c>
    </row>
    <row r="226" spans="1:20" ht="49" x14ac:dyDescent="0.25">
      <c r="A226" s="6">
        <f t="shared" si="12"/>
        <v>0</v>
      </c>
      <c r="B226">
        <v>224</v>
      </c>
      <c r="C226" s="3" t="s">
        <v>226</v>
      </c>
      <c r="D226" s="3" t="s">
        <v>4334</v>
      </c>
      <c r="E226">
        <v>6000000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42134.901921296296</v>
      </c>
      <c r="T226" s="10">
        <f t="shared" si="15"/>
        <v>42194.901921296296</v>
      </c>
    </row>
    <row r="227" spans="1:20" ht="49" x14ac:dyDescent="0.25">
      <c r="A227" s="6">
        <f t="shared" si="12"/>
        <v>0</v>
      </c>
      <c r="B227">
        <v>225</v>
      </c>
      <c r="C227" s="3" t="s">
        <v>227</v>
      </c>
      <c r="D227" s="3" t="s">
        <v>4335</v>
      </c>
      <c r="E227">
        <v>200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42438.627939814811</v>
      </c>
      <c r="T227" s="10">
        <f t="shared" si="15"/>
        <v>42468.586273148147</v>
      </c>
    </row>
    <row r="228" spans="1:20" ht="33" x14ac:dyDescent="0.25">
      <c r="A228" s="6">
        <f t="shared" si="12"/>
        <v>0.86206896551723755</v>
      </c>
      <c r="B228">
        <v>226</v>
      </c>
      <c r="C228" s="3" t="s">
        <v>228</v>
      </c>
      <c r="D228" s="3" t="s">
        <v>4336</v>
      </c>
      <c r="E228">
        <v>29000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42106.332685185182</v>
      </c>
      <c r="T228" s="10">
        <f t="shared" si="15"/>
        <v>42155.061805555553</v>
      </c>
    </row>
    <row r="229" spans="1:20" ht="49" x14ac:dyDescent="0.25">
      <c r="A229" s="6">
        <f t="shared" si="12"/>
        <v>0</v>
      </c>
      <c r="B229">
        <v>227</v>
      </c>
      <c r="C229" s="3" t="s">
        <v>229</v>
      </c>
      <c r="D229" s="3" t="s">
        <v>4337</v>
      </c>
      <c r="E229">
        <v>28000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42164.560659722221</v>
      </c>
      <c r="T229" s="10">
        <f t="shared" si="15"/>
        <v>42194.560659722221</v>
      </c>
    </row>
    <row r="230" spans="1:20" ht="33" x14ac:dyDescent="0.25">
      <c r="A230" s="6">
        <f t="shared" si="12"/>
        <v>0</v>
      </c>
      <c r="B230">
        <v>228</v>
      </c>
      <c r="C230" s="3" t="s">
        <v>230</v>
      </c>
      <c r="D230" s="3" t="s">
        <v>4338</v>
      </c>
      <c r="E230">
        <v>8000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42096.353067129625</v>
      </c>
      <c r="T230" s="10">
        <f t="shared" si="15"/>
        <v>42156.353067129625</v>
      </c>
    </row>
    <row r="231" spans="1:20" ht="49" x14ac:dyDescent="0.25">
      <c r="A231" s="6">
        <f t="shared" si="12"/>
        <v>0</v>
      </c>
      <c r="B231">
        <v>229</v>
      </c>
      <c r="C231" s="3" t="s">
        <v>231</v>
      </c>
      <c r="D231" s="3" t="s">
        <v>4339</v>
      </c>
      <c r="E231">
        <v>3000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42383.600659722222</v>
      </c>
      <c r="T231" s="10">
        <f t="shared" si="15"/>
        <v>42413.600659722222</v>
      </c>
    </row>
    <row r="232" spans="1:20" ht="49" x14ac:dyDescent="0.25">
      <c r="A232" s="6">
        <f t="shared" si="12"/>
        <v>0.40000000000000036</v>
      </c>
      <c r="B232">
        <v>230</v>
      </c>
      <c r="C232" s="3" t="s">
        <v>232</v>
      </c>
      <c r="D232" s="3" t="s">
        <v>4340</v>
      </c>
      <c r="E232">
        <v>15000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42129.443877314807</v>
      </c>
      <c r="T232" s="10">
        <f t="shared" si="15"/>
        <v>42159.443877314807</v>
      </c>
    </row>
    <row r="233" spans="1:20" ht="49" x14ac:dyDescent="0.25">
      <c r="A233" s="6">
        <f t="shared" si="12"/>
        <v>0</v>
      </c>
      <c r="B233">
        <v>231</v>
      </c>
      <c r="C233" s="3" t="s">
        <v>233</v>
      </c>
      <c r="D233" s="3" t="s">
        <v>4341</v>
      </c>
      <c r="E233">
        <v>1500000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42341.625590277778</v>
      </c>
      <c r="T233" s="10">
        <f t="shared" si="15"/>
        <v>42371.625590277778</v>
      </c>
    </row>
    <row r="234" spans="1:20" ht="49" x14ac:dyDescent="0.25">
      <c r="A234" s="6">
        <f t="shared" si="12"/>
        <v>2.7499999999999969</v>
      </c>
      <c r="B234">
        <v>232</v>
      </c>
      <c r="C234" s="3" t="s">
        <v>234</v>
      </c>
      <c r="D234" s="3" t="s">
        <v>4342</v>
      </c>
      <c r="E234">
        <v>4000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42032.492430555554</v>
      </c>
      <c r="T234" s="10">
        <f t="shared" si="15"/>
        <v>42062.492430555554</v>
      </c>
    </row>
    <row r="235" spans="1:20" ht="49" x14ac:dyDescent="0.25">
      <c r="A235" s="6">
        <f t="shared" si="12"/>
        <v>0</v>
      </c>
      <c r="B235">
        <v>233</v>
      </c>
      <c r="C235" s="3" t="s">
        <v>235</v>
      </c>
      <c r="D235" s="3" t="s">
        <v>4343</v>
      </c>
      <c r="E235">
        <v>350000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42612.578379629624</v>
      </c>
      <c r="T235" s="10">
        <f t="shared" si="15"/>
        <v>42642.578379629624</v>
      </c>
    </row>
    <row r="236" spans="1:20" ht="49" x14ac:dyDescent="0.25">
      <c r="A236" s="6">
        <f t="shared" si="12"/>
        <v>40.1</v>
      </c>
      <c r="B236">
        <v>234</v>
      </c>
      <c r="C236" s="3" t="s">
        <v>236</v>
      </c>
      <c r="D236" s="3" t="s">
        <v>4344</v>
      </c>
      <c r="E236">
        <v>1000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42135.70207175926</v>
      </c>
      <c r="T236" s="10">
        <f t="shared" si="15"/>
        <v>42175.70207175926</v>
      </c>
    </row>
    <row r="237" spans="1:20" ht="33" x14ac:dyDescent="0.25">
      <c r="A237" s="6">
        <f t="shared" si="12"/>
        <v>0</v>
      </c>
      <c r="B237">
        <v>235</v>
      </c>
      <c r="C237" s="3" t="s">
        <v>237</v>
      </c>
      <c r="D237" s="3" t="s">
        <v>4345</v>
      </c>
      <c r="E237">
        <v>10000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42164.575196759259</v>
      </c>
      <c r="T237" s="10">
        <f t="shared" si="15"/>
        <v>42194.575196759259</v>
      </c>
    </row>
    <row r="238" spans="1:20" ht="49" x14ac:dyDescent="0.25">
      <c r="A238" s="6">
        <f t="shared" si="12"/>
        <v>0</v>
      </c>
      <c r="B238">
        <v>236</v>
      </c>
      <c r="C238" s="3" t="s">
        <v>238</v>
      </c>
      <c r="D238" s="3" t="s">
        <v>4346</v>
      </c>
      <c r="E238">
        <v>150000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42320.751145833325</v>
      </c>
      <c r="T238" s="10">
        <f t="shared" si="15"/>
        <v>42373.666666666664</v>
      </c>
    </row>
    <row r="239" spans="1:20" ht="18" x14ac:dyDescent="0.25">
      <c r="A239" s="6">
        <f t="shared" si="12"/>
        <v>0.33333333333332993</v>
      </c>
      <c r="B239">
        <v>237</v>
      </c>
      <c r="C239" s="3" t="s">
        <v>239</v>
      </c>
      <c r="D239" s="3" t="s">
        <v>4347</v>
      </c>
      <c r="E239">
        <v>15000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42377.243854166663</v>
      </c>
      <c r="T239" s="10">
        <f t="shared" si="15"/>
        <v>42437.243854166663</v>
      </c>
    </row>
    <row r="240" spans="1:20" ht="49" x14ac:dyDescent="0.25">
      <c r="A240" s="6">
        <f t="shared" si="12"/>
        <v>0</v>
      </c>
      <c r="B240">
        <v>238</v>
      </c>
      <c r="C240" s="3" t="s">
        <v>240</v>
      </c>
      <c r="D240" s="3" t="s">
        <v>4348</v>
      </c>
      <c r="E240">
        <v>26000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42713.629166666658</v>
      </c>
      <c r="T240" s="10">
        <f t="shared" si="15"/>
        <v>42734.041666666664</v>
      </c>
    </row>
    <row r="241" spans="1:20" ht="49" x14ac:dyDescent="0.25">
      <c r="A241" s="6">
        <f t="shared" si="12"/>
        <v>25</v>
      </c>
      <c r="B241">
        <v>239</v>
      </c>
      <c r="C241" s="3" t="s">
        <v>241</v>
      </c>
      <c r="D241" s="3" t="s">
        <v>4349</v>
      </c>
      <c r="E241">
        <v>1000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42296.776967592588</v>
      </c>
      <c r="T241" s="10">
        <f t="shared" si="15"/>
        <v>42316.166666666664</v>
      </c>
    </row>
    <row r="242" spans="1:20" ht="49" x14ac:dyDescent="0.25">
      <c r="A242" s="6">
        <f t="shared" si="12"/>
        <v>107.63413333333334</v>
      </c>
      <c r="B242">
        <v>240</v>
      </c>
      <c r="C242" s="3" t="s">
        <v>242</v>
      </c>
      <c r="D242" s="3" t="s">
        <v>4350</v>
      </c>
      <c r="E242"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41354.375127314815</v>
      </c>
      <c r="T242" s="10">
        <f t="shared" si="15"/>
        <v>41399.375127314815</v>
      </c>
    </row>
    <row r="243" spans="1:20" ht="49" x14ac:dyDescent="0.25">
      <c r="A243" s="6">
        <f t="shared" si="12"/>
        <v>112.63736263736264</v>
      </c>
      <c r="B243">
        <v>241</v>
      </c>
      <c r="C243" s="3" t="s">
        <v>243</v>
      </c>
      <c r="D243" s="3" t="s">
        <v>4351</v>
      </c>
      <c r="E243"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41949.364629629628</v>
      </c>
      <c r="T243" s="10">
        <f t="shared" si="15"/>
        <v>41994.364629629628</v>
      </c>
    </row>
    <row r="244" spans="1:20" ht="49" x14ac:dyDescent="0.25">
      <c r="A244" s="6">
        <f t="shared" si="12"/>
        <v>113.46153846153845</v>
      </c>
      <c r="B244">
        <v>242</v>
      </c>
      <c r="C244" s="3" t="s">
        <v>244</v>
      </c>
      <c r="D244" s="3" t="s">
        <v>4352</v>
      </c>
      <c r="E244"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40862.15960648148</v>
      </c>
      <c r="T244" s="10">
        <f t="shared" si="15"/>
        <v>40897.15960648148</v>
      </c>
    </row>
    <row r="245" spans="1:20" ht="49" x14ac:dyDescent="0.25">
      <c r="A245" s="6">
        <f t="shared" si="12"/>
        <v>102.592</v>
      </c>
      <c r="B245">
        <v>243</v>
      </c>
      <c r="C245" s="3" t="s">
        <v>245</v>
      </c>
      <c r="D245" s="3" t="s">
        <v>4353</v>
      </c>
      <c r="E245"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41661.714166666665</v>
      </c>
      <c r="T245" s="10">
        <f t="shared" si="15"/>
        <v>41691.714166666665</v>
      </c>
    </row>
    <row r="246" spans="1:20" ht="49" x14ac:dyDescent="0.25">
      <c r="A246" s="6">
        <f t="shared" si="12"/>
        <v>113.75714285714284</v>
      </c>
      <c r="B246">
        <v>244</v>
      </c>
      <c r="C246" s="4">
        <v>39756</v>
      </c>
      <c r="D246" s="3" t="s">
        <v>4354</v>
      </c>
      <c r="E246"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40212.990266203698</v>
      </c>
      <c r="T246" s="10">
        <f t="shared" si="15"/>
        <v>40252.962499999994</v>
      </c>
    </row>
    <row r="247" spans="1:20" ht="49" x14ac:dyDescent="0.25">
      <c r="A247" s="6">
        <f t="shared" si="12"/>
        <v>103.71999999999998</v>
      </c>
      <c r="B247">
        <v>245</v>
      </c>
      <c r="C247" s="3" t="s">
        <v>246</v>
      </c>
      <c r="D247" s="3" t="s">
        <v>4355</v>
      </c>
      <c r="E247"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41106.719733796293</v>
      </c>
      <c r="T247" s="10">
        <f t="shared" si="15"/>
        <v>41136.719733796293</v>
      </c>
    </row>
    <row r="248" spans="1:20" ht="49" x14ac:dyDescent="0.25">
      <c r="A248" s="6">
        <f t="shared" si="12"/>
        <v>305.46000000000004</v>
      </c>
      <c r="B248">
        <v>246</v>
      </c>
      <c r="C248" s="3" t="s">
        <v>247</v>
      </c>
      <c r="D248" s="3" t="s">
        <v>4356</v>
      </c>
      <c r="E248"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40480.030150462961</v>
      </c>
      <c r="T248" s="10">
        <f t="shared" si="15"/>
        <v>40530.071817129625</v>
      </c>
    </row>
    <row r="249" spans="1:20" ht="65" x14ac:dyDescent="0.25">
      <c r="A249" s="6">
        <f t="shared" si="12"/>
        <v>134.1</v>
      </c>
      <c r="B249">
        <v>247</v>
      </c>
      <c r="C249" s="3" t="s">
        <v>248</v>
      </c>
      <c r="D249" s="3" t="s">
        <v>4357</v>
      </c>
      <c r="E249"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40430.270995370367</v>
      </c>
      <c r="T249" s="10">
        <f t="shared" si="15"/>
        <v>40466.818749999999</v>
      </c>
    </row>
    <row r="250" spans="1:20" ht="49" x14ac:dyDescent="0.25">
      <c r="A250" s="6">
        <f t="shared" si="12"/>
        <v>101.33294117647058</v>
      </c>
      <c r="B250">
        <v>248</v>
      </c>
      <c r="C250" s="3" t="s">
        <v>249</v>
      </c>
      <c r="D250" s="3" t="s">
        <v>4358</v>
      </c>
      <c r="E250"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40870.441076388888</v>
      </c>
      <c r="T250" s="10">
        <f t="shared" si="15"/>
        <v>40915.441076388888</v>
      </c>
    </row>
    <row r="251" spans="1:20" ht="49" x14ac:dyDescent="0.25">
      <c r="A251" s="6">
        <f t="shared" si="12"/>
        <v>112.92</v>
      </c>
      <c r="B251">
        <v>249</v>
      </c>
      <c r="C251" s="3" t="s">
        <v>250</v>
      </c>
      <c r="D251" s="3" t="s">
        <v>4359</v>
      </c>
      <c r="E251"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40332.590509259258</v>
      </c>
      <c r="T251" s="10">
        <f t="shared" si="15"/>
        <v>40412.402777777774</v>
      </c>
    </row>
    <row r="252" spans="1:20" ht="49" x14ac:dyDescent="0.25">
      <c r="A252" s="6">
        <f t="shared" si="12"/>
        <v>105.58333333333334</v>
      </c>
      <c r="B252">
        <v>250</v>
      </c>
      <c r="C252" s="3" t="s">
        <v>251</v>
      </c>
      <c r="D252" s="3" t="s">
        <v>4360</v>
      </c>
      <c r="E252"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41401.232534722221</v>
      </c>
      <c r="T252" s="10">
        <f t="shared" si="15"/>
        <v>41431.232534722221</v>
      </c>
    </row>
    <row r="253" spans="1:20" ht="49" x14ac:dyDescent="0.25">
      <c r="A253" s="6">
        <f t="shared" si="12"/>
        <v>125.57142857142858</v>
      </c>
      <c r="B253">
        <v>251</v>
      </c>
      <c r="C253" s="3" t="s">
        <v>252</v>
      </c>
      <c r="D253" s="3" t="s">
        <v>4361</v>
      </c>
      <c r="E253"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41013.454236111109</v>
      </c>
      <c r="T253" s="10">
        <f t="shared" si="15"/>
        <v>41045.458333333328</v>
      </c>
    </row>
    <row r="254" spans="1:20" ht="49" x14ac:dyDescent="0.25">
      <c r="A254" s="6">
        <f t="shared" si="12"/>
        <v>184.56</v>
      </c>
      <c r="B254">
        <v>252</v>
      </c>
      <c r="C254" s="3" t="s">
        <v>253</v>
      </c>
      <c r="D254" s="3" t="s">
        <v>4362</v>
      </c>
      <c r="E254"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40266.329375000001</v>
      </c>
      <c r="T254" s="10">
        <f t="shared" si="15"/>
        <v>40329.832638888889</v>
      </c>
    </row>
    <row r="255" spans="1:20" ht="49" x14ac:dyDescent="0.25">
      <c r="A255" s="6">
        <f t="shared" si="12"/>
        <v>100.73333333333335</v>
      </c>
      <c r="B255">
        <v>253</v>
      </c>
      <c r="C255" s="3" t="s">
        <v>254</v>
      </c>
      <c r="D255" s="3" t="s">
        <v>4363</v>
      </c>
      <c r="E255"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40924.31753472222</v>
      </c>
      <c r="T255" s="10">
        <f t="shared" si="15"/>
        <v>40954.31753472222</v>
      </c>
    </row>
    <row r="256" spans="1:20" ht="49" x14ac:dyDescent="0.25">
      <c r="A256" s="6">
        <f t="shared" si="12"/>
        <v>116.94725</v>
      </c>
      <c r="B256">
        <v>254</v>
      </c>
      <c r="C256" s="3" t="s">
        <v>255</v>
      </c>
      <c r="D256" s="3" t="s">
        <v>4364</v>
      </c>
      <c r="E256"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42263.619328703695</v>
      </c>
      <c r="T256" s="10">
        <f t="shared" si="15"/>
        <v>42293.749999999993</v>
      </c>
    </row>
    <row r="257" spans="1:20" ht="33" x14ac:dyDescent="0.25">
      <c r="A257" s="6">
        <f t="shared" si="12"/>
        <v>106.73325</v>
      </c>
      <c r="B257">
        <v>255</v>
      </c>
      <c r="C257" s="3" t="s">
        <v>256</v>
      </c>
      <c r="D257" s="3" t="s">
        <v>4365</v>
      </c>
      <c r="E257"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40588.193078703705</v>
      </c>
      <c r="T257" s="10">
        <f t="shared" si="15"/>
        <v>40618.151412037034</v>
      </c>
    </row>
    <row r="258" spans="1:20" ht="49" x14ac:dyDescent="0.25">
      <c r="A258" s="6">
        <f t="shared" si="12"/>
        <v>139.1</v>
      </c>
      <c r="B258">
        <v>256</v>
      </c>
      <c r="C258" s="3" t="s">
        <v>257</v>
      </c>
      <c r="D258" s="3" t="s">
        <v>4366</v>
      </c>
      <c r="E258"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41319.435960648145</v>
      </c>
      <c r="T258" s="10">
        <f t="shared" si="15"/>
        <v>41349.435960648145</v>
      </c>
    </row>
    <row r="259" spans="1:20" ht="49" x14ac:dyDescent="0.25">
      <c r="A259" s="6">
        <f t="shared" ref="A259:A322" si="16">((F259-E259)/E259+1)*100</f>
        <v>106.72648571428572</v>
      </c>
      <c r="B259">
        <v>257</v>
      </c>
      <c r="C259" s="3" t="s">
        <v>258</v>
      </c>
      <c r="D259" s="3" t="s">
        <v>4367</v>
      </c>
      <c r="E259"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>
        <f t="shared" ref="P259:P322" si="17">F259/M259</f>
        <v>66.70405357142856</v>
      </c>
      <c r="Q259" t="s">
        <v>8310</v>
      </c>
      <c r="R259" t="s">
        <v>8315</v>
      </c>
      <c r="S259" s="10">
        <f t="shared" ref="S259:S322" si="18">(((K259/60)/60)/24)+DATE(1970,1,1)+(-8/24)</f>
        <v>42479.293541666666</v>
      </c>
      <c r="T259" s="10">
        <f t="shared" ref="T259:T322" si="19">(((J259/60)/60)/24)+DATE(1970,1,1)+(-8/24)</f>
        <v>42509.293541666666</v>
      </c>
    </row>
    <row r="260" spans="1:20" ht="49" x14ac:dyDescent="0.25">
      <c r="A260" s="6">
        <f t="shared" si="16"/>
        <v>191.14</v>
      </c>
      <c r="B260">
        <v>258</v>
      </c>
      <c r="C260" s="3" t="s">
        <v>259</v>
      </c>
      <c r="D260" s="3" t="s">
        <v>4368</v>
      </c>
      <c r="E260"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40681.718356481477</v>
      </c>
      <c r="T260" s="10">
        <f t="shared" si="19"/>
        <v>40711.718356481477</v>
      </c>
    </row>
    <row r="261" spans="1:20" ht="49" x14ac:dyDescent="0.25">
      <c r="A261" s="6">
        <f t="shared" si="16"/>
        <v>131.93789333333334</v>
      </c>
      <c r="B261">
        <v>259</v>
      </c>
      <c r="C261" s="3" t="s">
        <v>260</v>
      </c>
      <c r="D261" s="3" t="s">
        <v>4369</v>
      </c>
      <c r="E261"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42072.404733796291</v>
      </c>
      <c r="T261" s="10">
        <f t="shared" si="19"/>
        <v>42102.404733796291</v>
      </c>
    </row>
    <row r="262" spans="1:20" ht="33" x14ac:dyDescent="0.25">
      <c r="A262" s="6">
        <f t="shared" si="16"/>
        <v>106.4</v>
      </c>
      <c r="B262">
        <v>260</v>
      </c>
      <c r="C262" s="3" t="s">
        <v>261</v>
      </c>
      <c r="D262" s="3" t="s">
        <v>4370</v>
      </c>
      <c r="E262"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40330.422210648147</v>
      </c>
      <c r="T262" s="10">
        <f t="shared" si="19"/>
        <v>40376.082638888889</v>
      </c>
    </row>
    <row r="263" spans="1:20" ht="33" x14ac:dyDescent="0.25">
      <c r="A263" s="6">
        <f t="shared" si="16"/>
        <v>107.4</v>
      </c>
      <c r="B263">
        <v>261</v>
      </c>
      <c r="C263" s="3" t="s">
        <v>262</v>
      </c>
      <c r="D263" s="3" t="s">
        <v>4371</v>
      </c>
      <c r="E263"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41017.552129629628</v>
      </c>
      <c r="T263" s="10">
        <f t="shared" si="19"/>
        <v>41067.288194444445</v>
      </c>
    </row>
    <row r="264" spans="1:20" ht="33" x14ac:dyDescent="0.25">
      <c r="A264" s="6">
        <f t="shared" si="16"/>
        <v>240</v>
      </c>
      <c r="B264">
        <v>262</v>
      </c>
      <c r="C264" s="3" t="s">
        <v>263</v>
      </c>
      <c r="D264" s="3" t="s">
        <v>4372</v>
      </c>
      <c r="E264"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40554.914675925924</v>
      </c>
      <c r="T264" s="10">
        <f t="shared" si="19"/>
        <v>40599.914675925924</v>
      </c>
    </row>
    <row r="265" spans="1:20" ht="65" x14ac:dyDescent="0.25">
      <c r="A265" s="6">
        <f t="shared" si="16"/>
        <v>118.08108</v>
      </c>
      <c r="B265">
        <v>263</v>
      </c>
      <c r="C265" s="3" t="s">
        <v>264</v>
      </c>
      <c r="D265" s="3" t="s">
        <v>4373</v>
      </c>
      <c r="E265"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41149.621458333328</v>
      </c>
      <c r="T265" s="10">
        <f t="shared" si="19"/>
        <v>41179.621458333328</v>
      </c>
    </row>
    <row r="266" spans="1:20" ht="65" x14ac:dyDescent="0.25">
      <c r="A266" s="6">
        <f t="shared" si="16"/>
        <v>118.19999999999999</v>
      </c>
      <c r="B266">
        <v>264</v>
      </c>
      <c r="C266" s="3" t="s">
        <v>265</v>
      </c>
      <c r="D266" s="3" t="s">
        <v>4374</v>
      </c>
      <c r="E266"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41010.286979166667</v>
      </c>
      <c r="T266" s="10">
        <f t="shared" si="19"/>
        <v>41040.286979166667</v>
      </c>
    </row>
    <row r="267" spans="1:20" ht="65" x14ac:dyDescent="0.25">
      <c r="A267" s="6">
        <f t="shared" si="16"/>
        <v>111.1</v>
      </c>
      <c r="B267">
        <v>265</v>
      </c>
      <c r="C267" s="3" t="s">
        <v>266</v>
      </c>
      <c r="D267" s="3" t="s">
        <v>4375</v>
      </c>
      <c r="E267"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40266.912384259253</v>
      </c>
      <c r="T267" s="10">
        <f t="shared" si="19"/>
        <v>40308.511111111111</v>
      </c>
    </row>
    <row r="268" spans="1:20" ht="49" x14ac:dyDescent="0.25">
      <c r="A268" s="6">
        <f t="shared" si="16"/>
        <v>145.5</v>
      </c>
      <c r="B268">
        <v>266</v>
      </c>
      <c r="C268" s="3" t="s">
        <v>267</v>
      </c>
      <c r="D268" s="3" t="s">
        <v>4376</v>
      </c>
      <c r="E268"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40204.841516203705</v>
      </c>
      <c r="T268" s="10">
        <f t="shared" si="19"/>
        <v>40290.82708333333</v>
      </c>
    </row>
    <row r="269" spans="1:20" ht="49" x14ac:dyDescent="0.25">
      <c r="A269" s="6">
        <f t="shared" si="16"/>
        <v>131.62883248730967</v>
      </c>
      <c r="B269">
        <v>267</v>
      </c>
      <c r="C269" s="3" t="s">
        <v>268</v>
      </c>
      <c r="D269" s="3" t="s">
        <v>4377</v>
      </c>
      <c r="E269">
        <v>9850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41785.119201388887</v>
      </c>
      <c r="T269" s="10">
        <f t="shared" si="19"/>
        <v>41815.119201388887</v>
      </c>
    </row>
    <row r="270" spans="1:20" ht="49" x14ac:dyDescent="0.25">
      <c r="A270" s="6">
        <f t="shared" si="16"/>
        <v>111.4</v>
      </c>
      <c r="B270">
        <v>268</v>
      </c>
      <c r="C270" s="3" t="s">
        <v>269</v>
      </c>
      <c r="D270" s="3" t="s">
        <v>4378</v>
      </c>
      <c r="E270"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40808.819189814814</v>
      </c>
      <c r="T270" s="10">
        <f t="shared" si="19"/>
        <v>40853.860856481479</v>
      </c>
    </row>
    <row r="271" spans="1:20" ht="49" x14ac:dyDescent="0.25">
      <c r="A271" s="6">
        <f t="shared" si="16"/>
        <v>147.23376999999999</v>
      </c>
      <c r="B271">
        <v>269</v>
      </c>
      <c r="C271" s="3" t="s">
        <v>270</v>
      </c>
      <c r="D271" s="3" t="s">
        <v>4379</v>
      </c>
      <c r="E271">
        <v>100000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42757.863680555551</v>
      </c>
      <c r="T271" s="10">
        <f t="shared" si="19"/>
        <v>42787.863680555551</v>
      </c>
    </row>
    <row r="272" spans="1:20" ht="49" x14ac:dyDescent="0.25">
      <c r="A272" s="6">
        <f t="shared" si="16"/>
        <v>152.60869565217391</v>
      </c>
      <c r="B272">
        <v>270</v>
      </c>
      <c r="C272" s="3" t="s">
        <v>271</v>
      </c>
      <c r="D272" s="3" t="s">
        <v>4380</v>
      </c>
      <c r="E272"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40637.533217592587</v>
      </c>
      <c r="T272" s="10">
        <f t="shared" si="19"/>
        <v>40687.833333333328</v>
      </c>
    </row>
    <row r="273" spans="1:20" ht="49" x14ac:dyDescent="0.25">
      <c r="A273" s="6">
        <f t="shared" si="16"/>
        <v>104.67999999999999</v>
      </c>
      <c r="B273">
        <v>271</v>
      </c>
      <c r="C273" s="3" t="s">
        <v>272</v>
      </c>
      <c r="D273" s="3" t="s">
        <v>4381</v>
      </c>
      <c r="E273"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41611.766909722224</v>
      </c>
      <c r="T273" s="10">
        <f t="shared" si="19"/>
        <v>41641</v>
      </c>
    </row>
    <row r="274" spans="1:20" ht="49" x14ac:dyDescent="0.25">
      <c r="A274" s="6">
        <f t="shared" si="16"/>
        <v>177.43366666666668</v>
      </c>
      <c r="B274">
        <v>272</v>
      </c>
      <c r="C274" s="3" t="s">
        <v>273</v>
      </c>
      <c r="D274" s="3" t="s">
        <v>4382</v>
      </c>
      <c r="E274"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40235.567025462959</v>
      </c>
      <c r="T274" s="10">
        <f t="shared" si="19"/>
        <v>40296.450694444444</v>
      </c>
    </row>
    <row r="275" spans="1:20" ht="49" x14ac:dyDescent="0.25">
      <c r="A275" s="6">
        <f t="shared" si="16"/>
        <v>107.7758</v>
      </c>
      <c r="B275">
        <v>273</v>
      </c>
      <c r="C275" s="3" t="s">
        <v>274</v>
      </c>
      <c r="D275" s="3" t="s">
        <v>4383</v>
      </c>
      <c r="E275"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40697.16511574074</v>
      </c>
      <c r="T275" s="10">
        <f t="shared" si="19"/>
        <v>40727.16511574074</v>
      </c>
    </row>
    <row r="276" spans="1:20" ht="49" x14ac:dyDescent="0.25">
      <c r="A276" s="6">
        <f t="shared" si="16"/>
        <v>156</v>
      </c>
      <c r="B276">
        <v>274</v>
      </c>
      <c r="C276" s="3" t="s">
        <v>275</v>
      </c>
      <c r="D276" s="3" t="s">
        <v>4384</v>
      </c>
      <c r="E276"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40969.579039351847</v>
      </c>
      <c r="T276" s="10">
        <f t="shared" si="19"/>
        <v>41003.957638888889</v>
      </c>
    </row>
    <row r="277" spans="1:20" ht="49" x14ac:dyDescent="0.25">
      <c r="A277" s="6">
        <f t="shared" si="16"/>
        <v>108.395</v>
      </c>
      <c r="B277">
        <v>275</v>
      </c>
      <c r="C277" s="3" t="s">
        <v>276</v>
      </c>
      <c r="D277" s="3" t="s">
        <v>4385</v>
      </c>
      <c r="E277"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41192.698680555557</v>
      </c>
      <c r="T277" s="10">
        <f t="shared" si="19"/>
        <v>41222.740347222221</v>
      </c>
    </row>
    <row r="278" spans="1:20" ht="49" x14ac:dyDescent="0.25">
      <c r="A278" s="6">
        <f t="shared" si="16"/>
        <v>147.6</v>
      </c>
      <c r="B278">
        <v>276</v>
      </c>
      <c r="C278" s="3" t="s">
        <v>277</v>
      </c>
      <c r="D278" s="3" t="s">
        <v>4386</v>
      </c>
      <c r="E278"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40966.74854166666</v>
      </c>
      <c r="T278" s="10">
        <f t="shared" si="19"/>
        <v>41026.706874999996</v>
      </c>
    </row>
    <row r="279" spans="1:20" ht="49" x14ac:dyDescent="0.25">
      <c r="A279" s="6">
        <f t="shared" si="16"/>
        <v>110.38153846153847</v>
      </c>
      <c r="B279">
        <v>277</v>
      </c>
      <c r="C279" s="3" t="s">
        <v>278</v>
      </c>
      <c r="D279" s="3" t="s">
        <v>4387</v>
      </c>
      <c r="E279"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42117.55809027778</v>
      </c>
      <c r="T279" s="10">
        <f t="shared" si="19"/>
        <v>42147.55809027778</v>
      </c>
    </row>
    <row r="280" spans="1:20" ht="33" x14ac:dyDescent="0.25">
      <c r="A280" s="6">
        <f t="shared" si="16"/>
        <v>150.34814814814817</v>
      </c>
      <c r="B280">
        <v>278</v>
      </c>
      <c r="C280" s="3" t="s">
        <v>279</v>
      </c>
      <c r="D280" s="3" t="s">
        <v>4388</v>
      </c>
      <c r="E280"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41163.707627314812</v>
      </c>
      <c r="T280" s="10">
        <f t="shared" si="19"/>
        <v>41193.707627314812</v>
      </c>
    </row>
    <row r="281" spans="1:20" ht="49" x14ac:dyDescent="0.25">
      <c r="A281" s="6">
        <f t="shared" si="16"/>
        <v>157.31829411764707</v>
      </c>
      <c r="B281">
        <v>279</v>
      </c>
      <c r="C281" s="3" t="s">
        <v>280</v>
      </c>
      <c r="D281" s="3" t="s">
        <v>4389</v>
      </c>
      <c r="E281"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42758.910833333335</v>
      </c>
      <c r="T281" s="10">
        <f t="shared" si="19"/>
        <v>42792.750694444439</v>
      </c>
    </row>
    <row r="282" spans="1:20" ht="49" x14ac:dyDescent="0.25">
      <c r="A282" s="6">
        <f t="shared" si="16"/>
        <v>156.14400000000001</v>
      </c>
      <c r="B282">
        <v>280</v>
      </c>
      <c r="C282" s="3" t="s">
        <v>281</v>
      </c>
      <c r="D282" s="3" t="s">
        <v>4390</v>
      </c>
      <c r="E282"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41744.257349537031</v>
      </c>
      <c r="T282" s="10">
        <f t="shared" si="19"/>
        <v>41789.257349537031</v>
      </c>
    </row>
    <row r="283" spans="1:20" ht="49" x14ac:dyDescent="0.25">
      <c r="A283" s="6">
        <f t="shared" si="16"/>
        <v>120.58763636363636</v>
      </c>
      <c r="B283">
        <v>281</v>
      </c>
      <c r="C283" s="3" t="s">
        <v>282</v>
      </c>
      <c r="D283" s="3" t="s">
        <v>4391</v>
      </c>
      <c r="E283"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39949.830011574071</v>
      </c>
      <c r="T283" s="10">
        <f t="shared" si="19"/>
        <v>40035.476388888885</v>
      </c>
    </row>
    <row r="284" spans="1:20" ht="49" x14ac:dyDescent="0.25">
      <c r="A284" s="6">
        <f t="shared" si="16"/>
        <v>101.18888888888888</v>
      </c>
      <c r="B284">
        <v>282</v>
      </c>
      <c r="C284" s="3" t="s">
        <v>283</v>
      </c>
      <c r="D284" s="3" t="s">
        <v>4392</v>
      </c>
      <c r="E284"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40194.586712962962</v>
      </c>
      <c r="T284" s="10">
        <f t="shared" si="19"/>
        <v>40231.583333333328</v>
      </c>
    </row>
    <row r="285" spans="1:20" ht="33" x14ac:dyDescent="0.25">
      <c r="A285" s="6">
        <f t="shared" si="16"/>
        <v>114.27249999999999</v>
      </c>
      <c r="B285">
        <v>283</v>
      </c>
      <c r="C285" s="3" t="s">
        <v>284</v>
      </c>
      <c r="D285" s="3" t="s">
        <v>4393</v>
      </c>
      <c r="E285"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40675.376666666663</v>
      </c>
      <c r="T285" s="10">
        <f t="shared" si="19"/>
        <v>40694.874305555553</v>
      </c>
    </row>
    <row r="286" spans="1:20" ht="49" x14ac:dyDescent="0.25">
      <c r="A286" s="6">
        <f t="shared" si="16"/>
        <v>104.62615</v>
      </c>
      <c r="B286">
        <v>284</v>
      </c>
      <c r="C286" s="3" t="s">
        <v>285</v>
      </c>
      <c r="D286" s="3" t="s">
        <v>4394</v>
      </c>
      <c r="E286"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40904.404861111107</v>
      </c>
      <c r="T286" s="10">
        <f t="shared" si="19"/>
        <v>40929.404861111107</v>
      </c>
    </row>
    <row r="287" spans="1:20" ht="49" x14ac:dyDescent="0.25">
      <c r="A287" s="6">
        <f t="shared" si="16"/>
        <v>228.82507142857142</v>
      </c>
      <c r="B287">
        <v>285</v>
      </c>
      <c r="C287" s="3" t="s">
        <v>286</v>
      </c>
      <c r="D287" s="3" t="s">
        <v>4395</v>
      </c>
      <c r="E287"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41506.422777777778</v>
      </c>
      <c r="T287" s="10">
        <f t="shared" si="19"/>
        <v>41536.422777777778</v>
      </c>
    </row>
    <row r="288" spans="1:20" ht="49" x14ac:dyDescent="0.25">
      <c r="A288" s="6">
        <f t="shared" si="16"/>
        <v>109.15333333333332</v>
      </c>
      <c r="B288">
        <v>286</v>
      </c>
      <c r="C288" s="3" t="s">
        <v>287</v>
      </c>
      <c r="D288" s="3" t="s">
        <v>4396</v>
      </c>
      <c r="E288"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41313.48291666666</v>
      </c>
      <c r="T288" s="10">
        <f t="shared" si="19"/>
        <v>41358.441249999996</v>
      </c>
    </row>
    <row r="289" spans="1:20" ht="33" x14ac:dyDescent="0.25">
      <c r="A289" s="6">
        <f t="shared" si="16"/>
        <v>176.29999999999998</v>
      </c>
      <c r="B289">
        <v>287</v>
      </c>
      <c r="C289" s="3" t="s">
        <v>288</v>
      </c>
      <c r="D289" s="3" t="s">
        <v>4397</v>
      </c>
      <c r="E289"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41183.944652777776</v>
      </c>
      <c r="T289" s="10">
        <f t="shared" si="19"/>
        <v>41214.833333333328</v>
      </c>
    </row>
    <row r="290" spans="1:20" ht="49" x14ac:dyDescent="0.25">
      <c r="A290" s="6">
        <f t="shared" si="16"/>
        <v>103.21061999999999</v>
      </c>
      <c r="B290">
        <v>288</v>
      </c>
      <c r="C290" s="3" t="s">
        <v>289</v>
      </c>
      <c r="D290" s="3" t="s">
        <v>4398</v>
      </c>
      <c r="E290"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41050.835567129623</v>
      </c>
      <c r="T290" s="10">
        <f t="shared" si="19"/>
        <v>41085.835567129623</v>
      </c>
    </row>
    <row r="291" spans="1:20" ht="49" x14ac:dyDescent="0.25">
      <c r="A291" s="6">
        <f t="shared" si="16"/>
        <v>104.82000000000001</v>
      </c>
      <c r="B291">
        <v>289</v>
      </c>
      <c r="C291" s="3" t="s">
        <v>290</v>
      </c>
      <c r="D291" s="3" t="s">
        <v>4399</v>
      </c>
      <c r="E291">
        <v>15000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41550.123078703698</v>
      </c>
      <c r="T291" s="10">
        <f t="shared" si="19"/>
        <v>41580.123078703698</v>
      </c>
    </row>
    <row r="292" spans="1:20" ht="33" x14ac:dyDescent="0.25">
      <c r="A292" s="6">
        <f t="shared" si="16"/>
        <v>106.68444444444445</v>
      </c>
      <c r="B292">
        <v>290</v>
      </c>
      <c r="C292" s="3" t="s">
        <v>291</v>
      </c>
      <c r="D292" s="3" t="s">
        <v>4400</v>
      </c>
      <c r="E292"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40526.035844907405</v>
      </c>
      <c r="T292" s="10">
        <f t="shared" si="19"/>
        <v>40575.999305555553</v>
      </c>
    </row>
    <row r="293" spans="1:20" ht="49" x14ac:dyDescent="0.25">
      <c r="A293" s="6">
        <f t="shared" si="16"/>
        <v>120.02</v>
      </c>
      <c r="B293">
        <v>291</v>
      </c>
      <c r="C293" s="3" t="s">
        <v>292</v>
      </c>
      <c r="D293" s="3" t="s">
        <v>4401</v>
      </c>
      <c r="E293"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41376.435717592591</v>
      </c>
      <c r="T293" s="10">
        <f t="shared" si="19"/>
        <v>41394.667361111111</v>
      </c>
    </row>
    <row r="294" spans="1:20" ht="49" x14ac:dyDescent="0.25">
      <c r="A294" s="6">
        <f t="shared" si="16"/>
        <v>101.50693333333334</v>
      </c>
      <c r="B294">
        <v>292</v>
      </c>
      <c r="C294" s="3" t="s">
        <v>293</v>
      </c>
      <c r="D294" s="3" t="s">
        <v>4402</v>
      </c>
      <c r="E294"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40812.469895833332</v>
      </c>
      <c r="T294" s="10">
        <f t="shared" si="19"/>
        <v>40844.832638888889</v>
      </c>
    </row>
    <row r="295" spans="1:20" ht="49" x14ac:dyDescent="0.25">
      <c r="A295" s="6">
        <f t="shared" si="16"/>
        <v>101.38461538461539</v>
      </c>
      <c r="B295">
        <v>293</v>
      </c>
      <c r="C295" s="3" t="s">
        <v>294</v>
      </c>
      <c r="D295" s="3" t="s">
        <v>4403</v>
      </c>
      <c r="E295"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41719.334652777776</v>
      </c>
      <c r="T295" s="10">
        <f t="shared" si="19"/>
        <v>41749.334652777776</v>
      </c>
    </row>
    <row r="296" spans="1:20" ht="49" x14ac:dyDescent="0.25">
      <c r="A296" s="6">
        <f t="shared" si="16"/>
        <v>100</v>
      </c>
      <c r="B296">
        <v>294</v>
      </c>
      <c r="C296" s="3" t="s">
        <v>295</v>
      </c>
      <c r="D296" s="3" t="s">
        <v>4404</v>
      </c>
      <c r="E296"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40342.751087962963</v>
      </c>
      <c r="T296" s="10">
        <f t="shared" si="19"/>
        <v>40378.333333333328</v>
      </c>
    </row>
    <row r="297" spans="1:20" ht="49" x14ac:dyDescent="0.25">
      <c r="A297" s="6">
        <f t="shared" si="16"/>
        <v>133.10911999999999</v>
      </c>
      <c r="B297">
        <v>295</v>
      </c>
      <c r="C297" s="3" t="s">
        <v>296</v>
      </c>
      <c r="D297" s="3" t="s">
        <v>4405</v>
      </c>
      <c r="E297"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41518.671400462961</v>
      </c>
      <c r="T297" s="10">
        <f t="shared" si="19"/>
        <v>41578.666666666664</v>
      </c>
    </row>
    <row r="298" spans="1:20" ht="49" x14ac:dyDescent="0.25">
      <c r="A298" s="6">
        <f t="shared" si="16"/>
        <v>118.72620000000001</v>
      </c>
      <c r="B298">
        <v>296</v>
      </c>
      <c r="C298" s="3" t="s">
        <v>297</v>
      </c>
      <c r="D298" s="3" t="s">
        <v>4406</v>
      </c>
      <c r="E298"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41134.142164351848</v>
      </c>
      <c r="T298" s="10">
        <f t="shared" si="19"/>
        <v>41159.142164351848</v>
      </c>
    </row>
    <row r="299" spans="1:20" ht="49" x14ac:dyDescent="0.25">
      <c r="A299" s="6">
        <f t="shared" si="16"/>
        <v>100.64</v>
      </c>
      <c r="B299">
        <v>297</v>
      </c>
      <c r="C299" s="3" t="s">
        <v>298</v>
      </c>
      <c r="D299" s="3" t="s">
        <v>4407</v>
      </c>
      <c r="E299"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42089.394687500004</v>
      </c>
      <c r="T299" s="10">
        <f t="shared" si="19"/>
        <v>42124.832638888889</v>
      </c>
    </row>
    <row r="300" spans="1:20" ht="33" x14ac:dyDescent="0.25">
      <c r="A300" s="6">
        <f t="shared" si="16"/>
        <v>108.93241269841269</v>
      </c>
      <c r="B300">
        <v>298</v>
      </c>
      <c r="C300" s="3" t="s">
        <v>299</v>
      </c>
      <c r="D300" s="3" t="s">
        <v>4408</v>
      </c>
      <c r="E300"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41709.130185185182</v>
      </c>
      <c r="T300" s="10">
        <f t="shared" si="19"/>
        <v>41768.541666666664</v>
      </c>
    </row>
    <row r="301" spans="1:20" ht="49" x14ac:dyDescent="0.25">
      <c r="A301" s="6">
        <f t="shared" si="16"/>
        <v>178.95250000000001</v>
      </c>
      <c r="B301">
        <v>299</v>
      </c>
      <c r="C301" s="3" t="s">
        <v>300</v>
      </c>
      <c r="D301" s="3" t="s">
        <v>4409</v>
      </c>
      <c r="E301"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40468.891898148147</v>
      </c>
      <c r="T301" s="10">
        <f t="shared" si="19"/>
        <v>40498.933564814812</v>
      </c>
    </row>
    <row r="302" spans="1:20" ht="49" x14ac:dyDescent="0.25">
      <c r="A302" s="6">
        <f t="shared" si="16"/>
        <v>101.72264</v>
      </c>
      <c r="B302">
        <v>300</v>
      </c>
      <c r="C302" s="3" t="s">
        <v>301</v>
      </c>
      <c r="D302" s="3" t="s">
        <v>4410</v>
      </c>
      <c r="E302"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40626.626597222217</v>
      </c>
      <c r="T302" s="10">
        <f t="shared" si="19"/>
        <v>40657.626597222217</v>
      </c>
    </row>
    <row r="303" spans="1:20" ht="49" x14ac:dyDescent="0.25">
      <c r="A303" s="6">
        <f t="shared" si="16"/>
        <v>118.73499999999999</v>
      </c>
      <c r="B303">
        <v>301</v>
      </c>
      <c r="C303" s="3" t="s">
        <v>302</v>
      </c>
      <c r="D303" s="3" t="s">
        <v>4411</v>
      </c>
      <c r="E303"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41312.404340277775</v>
      </c>
      <c r="T303" s="10">
        <f t="shared" si="19"/>
        <v>41352.362673611111</v>
      </c>
    </row>
    <row r="304" spans="1:20" ht="65" x14ac:dyDescent="0.25">
      <c r="A304" s="6">
        <f t="shared" si="16"/>
        <v>100.46</v>
      </c>
      <c r="B304">
        <v>302</v>
      </c>
      <c r="C304" s="3" t="s">
        <v>303</v>
      </c>
      <c r="D304" s="3" t="s">
        <v>4412</v>
      </c>
      <c r="E304"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40933.523587962962</v>
      </c>
      <c r="T304" s="10">
        <f t="shared" si="19"/>
        <v>40963.523587962962</v>
      </c>
    </row>
    <row r="305" spans="1:20" ht="49" x14ac:dyDescent="0.25">
      <c r="A305" s="6">
        <f t="shared" si="16"/>
        <v>137.46666666666667</v>
      </c>
      <c r="B305">
        <v>303</v>
      </c>
      <c r="C305" s="3" t="s">
        <v>304</v>
      </c>
      <c r="D305" s="3" t="s">
        <v>4413</v>
      </c>
      <c r="E305"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41031.737800925926</v>
      </c>
      <c r="T305" s="10">
        <f t="shared" si="19"/>
        <v>41061.737800925926</v>
      </c>
    </row>
    <row r="306" spans="1:20" ht="33" x14ac:dyDescent="0.25">
      <c r="A306" s="6">
        <f t="shared" si="16"/>
        <v>231.64705882352939</v>
      </c>
      <c r="B306">
        <v>304</v>
      </c>
      <c r="C306" s="3" t="s">
        <v>305</v>
      </c>
      <c r="D306" s="3" t="s">
        <v>4414</v>
      </c>
      <c r="E306"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41113.76153935185</v>
      </c>
      <c r="T306" s="10">
        <f t="shared" si="19"/>
        <v>41152.75</v>
      </c>
    </row>
    <row r="307" spans="1:20" ht="33" x14ac:dyDescent="0.25">
      <c r="A307" s="6">
        <f t="shared" si="16"/>
        <v>130.33333333333331</v>
      </c>
      <c r="B307">
        <v>305</v>
      </c>
      <c r="C307" s="3" t="s">
        <v>306</v>
      </c>
      <c r="D307" s="3" t="s">
        <v>4415</v>
      </c>
      <c r="E307"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40948.296863425923</v>
      </c>
      <c r="T307" s="10">
        <f t="shared" si="19"/>
        <v>40978.296863425923</v>
      </c>
    </row>
    <row r="308" spans="1:20" ht="33" x14ac:dyDescent="0.25">
      <c r="A308" s="6">
        <f t="shared" si="16"/>
        <v>292.90000000000003</v>
      </c>
      <c r="B308">
        <v>306</v>
      </c>
      <c r="C308" s="3" t="s">
        <v>307</v>
      </c>
      <c r="D308" s="3" t="s">
        <v>4416</v>
      </c>
      <c r="E308"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41333.503854166665</v>
      </c>
      <c r="T308" s="10">
        <f t="shared" si="19"/>
        <v>41353.462187500001</v>
      </c>
    </row>
    <row r="309" spans="1:20" ht="18" x14ac:dyDescent="0.25">
      <c r="A309" s="6">
        <f t="shared" si="16"/>
        <v>111.31818181818183</v>
      </c>
      <c r="B309">
        <v>307</v>
      </c>
      <c r="C309" s="3" t="s">
        <v>308</v>
      </c>
      <c r="D309" s="3" t="s">
        <v>4417</v>
      </c>
      <c r="E309"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41282.611122685179</v>
      </c>
      <c r="T309" s="10">
        <f t="shared" si="19"/>
        <v>41312.611122685179</v>
      </c>
    </row>
    <row r="310" spans="1:20" ht="49" x14ac:dyDescent="0.25">
      <c r="A310" s="6">
        <f t="shared" si="16"/>
        <v>105.56666666666668</v>
      </c>
      <c r="B310">
        <v>308</v>
      </c>
      <c r="C310" s="3" t="s">
        <v>309</v>
      </c>
      <c r="D310" s="3" t="s">
        <v>4418</v>
      </c>
      <c r="E310"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40567.361226851848</v>
      </c>
      <c r="T310" s="10">
        <f t="shared" si="19"/>
        <v>40612.361226851848</v>
      </c>
    </row>
    <row r="311" spans="1:20" ht="49" x14ac:dyDescent="0.25">
      <c r="A311" s="6">
        <f t="shared" si="16"/>
        <v>118.94444444444446</v>
      </c>
      <c r="B311">
        <v>309</v>
      </c>
      <c r="C311" s="3" t="s">
        <v>310</v>
      </c>
      <c r="D311" s="3" t="s">
        <v>4419</v>
      </c>
      <c r="E311"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41134.418217592589</v>
      </c>
      <c r="T311" s="10">
        <f t="shared" si="19"/>
        <v>41155.418217592589</v>
      </c>
    </row>
    <row r="312" spans="1:20" ht="49" x14ac:dyDescent="0.25">
      <c r="A312" s="6">
        <f t="shared" si="16"/>
        <v>104.129</v>
      </c>
      <c r="B312">
        <v>310</v>
      </c>
      <c r="C312" s="3" t="s">
        <v>311</v>
      </c>
      <c r="D312" s="3" t="s">
        <v>4420</v>
      </c>
      <c r="E312"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40820.849803240737</v>
      </c>
      <c r="T312" s="10">
        <f t="shared" si="19"/>
        <v>40835.75</v>
      </c>
    </row>
    <row r="313" spans="1:20" ht="49" x14ac:dyDescent="0.25">
      <c r="A313" s="6">
        <f t="shared" si="16"/>
        <v>104.10165000000001</v>
      </c>
      <c r="B313">
        <v>311</v>
      </c>
      <c r="C313" s="3" t="s">
        <v>312</v>
      </c>
      <c r="D313" s="3" t="s">
        <v>4421</v>
      </c>
      <c r="E313"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40867.886481481481</v>
      </c>
      <c r="T313" s="10">
        <f t="shared" si="19"/>
        <v>40908.999305555553</v>
      </c>
    </row>
    <row r="314" spans="1:20" ht="49" x14ac:dyDescent="0.25">
      <c r="A314" s="6">
        <f t="shared" si="16"/>
        <v>111.87499999999999</v>
      </c>
      <c r="B314">
        <v>312</v>
      </c>
      <c r="C314" s="3" t="s">
        <v>313</v>
      </c>
      <c r="D314" s="3" t="s">
        <v>4422</v>
      </c>
      <c r="E314"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41348.544351851851</v>
      </c>
      <c r="T314" s="10">
        <f t="shared" si="19"/>
        <v>41378.544351851851</v>
      </c>
    </row>
    <row r="315" spans="1:20" ht="49" x14ac:dyDescent="0.25">
      <c r="A315" s="6">
        <f t="shared" si="16"/>
        <v>104.73529411764706</v>
      </c>
      <c r="B315">
        <v>313</v>
      </c>
      <c r="C315" s="3" t="s">
        <v>314</v>
      </c>
      <c r="D315" s="3" t="s">
        <v>4423</v>
      </c>
      <c r="E315"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40356.894606481481</v>
      </c>
      <c r="T315" s="10">
        <f t="shared" si="19"/>
        <v>40401.332638888889</v>
      </c>
    </row>
    <row r="316" spans="1:20" ht="49" x14ac:dyDescent="0.25">
      <c r="A316" s="6">
        <f t="shared" si="16"/>
        <v>385.15000000000003</v>
      </c>
      <c r="B316">
        <v>314</v>
      </c>
      <c r="C316" s="3" t="s">
        <v>315</v>
      </c>
      <c r="D316" s="3" t="s">
        <v>4424</v>
      </c>
      <c r="E316"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41304.499861111108</v>
      </c>
      <c r="T316" s="10">
        <f t="shared" si="19"/>
        <v>41334.499861111108</v>
      </c>
    </row>
    <row r="317" spans="1:20" ht="49" x14ac:dyDescent="0.25">
      <c r="A317" s="6">
        <f t="shared" si="16"/>
        <v>101.248</v>
      </c>
      <c r="B317">
        <v>315</v>
      </c>
      <c r="C317" s="3" t="s">
        <v>316</v>
      </c>
      <c r="D317" s="3" t="s">
        <v>4425</v>
      </c>
      <c r="E317"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41113.439050925925</v>
      </c>
      <c r="T317" s="10">
        <f t="shared" si="19"/>
        <v>41143.439050925925</v>
      </c>
    </row>
    <row r="318" spans="1:20" ht="33" x14ac:dyDescent="0.25">
      <c r="A318" s="6">
        <f t="shared" si="16"/>
        <v>113.77333333333333</v>
      </c>
      <c r="B318">
        <v>316</v>
      </c>
      <c r="C318" s="3" t="s">
        <v>317</v>
      </c>
      <c r="D318" s="3" t="s">
        <v>4426</v>
      </c>
      <c r="E318">
        <v>15000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41950.590243055551</v>
      </c>
      <c r="T318" s="10">
        <f t="shared" si="19"/>
        <v>41983.874305555553</v>
      </c>
    </row>
    <row r="319" spans="1:20" ht="33" x14ac:dyDescent="0.25">
      <c r="A319" s="6">
        <f t="shared" si="16"/>
        <v>100.80333333333333</v>
      </c>
      <c r="B319">
        <v>317</v>
      </c>
      <c r="C319" s="3" t="s">
        <v>318</v>
      </c>
      <c r="D319" s="3" t="s">
        <v>4427</v>
      </c>
      <c r="E319"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41589.343553240738</v>
      </c>
      <c r="T319" s="10">
        <f t="shared" si="19"/>
        <v>41619.343553240738</v>
      </c>
    </row>
    <row r="320" spans="1:20" ht="49" x14ac:dyDescent="0.25">
      <c r="A320" s="6">
        <f t="shared" si="16"/>
        <v>283.32</v>
      </c>
      <c r="B320">
        <v>318</v>
      </c>
      <c r="C320" s="3" t="s">
        <v>319</v>
      </c>
      <c r="D320" s="3" t="s">
        <v>4428</v>
      </c>
      <c r="E320"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41329.705451388887</v>
      </c>
      <c r="T320" s="10">
        <f t="shared" si="19"/>
        <v>41359.663784722223</v>
      </c>
    </row>
    <row r="321" spans="1:20" ht="65" x14ac:dyDescent="0.25">
      <c r="A321" s="6">
        <f t="shared" si="16"/>
        <v>112.68</v>
      </c>
      <c r="B321">
        <v>319</v>
      </c>
      <c r="C321" s="3" t="s">
        <v>320</v>
      </c>
      <c r="D321" s="3" t="s">
        <v>4429</v>
      </c>
      <c r="E321"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40123.504965277774</v>
      </c>
      <c r="T321" s="10">
        <f t="shared" si="19"/>
        <v>40210.999305555553</v>
      </c>
    </row>
    <row r="322" spans="1:20" ht="49" x14ac:dyDescent="0.25">
      <c r="A322" s="6">
        <f t="shared" si="16"/>
        <v>106.58000000000001</v>
      </c>
      <c r="B322">
        <v>320</v>
      </c>
      <c r="C322" s="3" t="s">
        <v>321</v>
      </c>
      <c r="D322" s="3" t="s">
        <v>4430</v>
      </c>
      <c r="E322">
        <v>20000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42331.21797453703</v>
      </c>
      <c r="T322" s="10">
        <f t="shared" si="19"/>
        <v>42360.624999999993</v>
      </c>
    </row>
    <row r="323" spans="1:20" ht="49" x14ac:dyDescent="0.25">
      <c r="A323" s="6">
        <f t="shared" ref="A323:A386" si="20">((F323-E323)/E323+1)*100</f>
        <v>102.66285714285715</v>
      </c>
      <c r="B323">
        <v>321</v>
      </c>
      <c r="C323" s="3" t="s">
        <v>322</v>
      </c>
      <c r="D323" s="3" t="s">
        <v>4431</v>
      </c>
      <c r="E323">
        <v>35000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>
        <f t="shared" ref="P323:P386" si="21">F323/M323</f>
        <v>106.62314540059347</v>
      </c>
      <c r="Q323" t="s">
        <v>8310</v>
      </c>
      <c r="R323" t="s">
        <v>8315</v>
      </c>
      <c r="S323" s="10">
        <f t="shared" ref="S323:S386" si="22">(((K323/60)/60)/24)+DATE(1970,1,1)+(-8/24)</f>
        <v>42647.113263888888</v>
      </c>
      <c r="T323" s="10">
        <f t="shared" ref="T323:T386" si="23">(((J323/60)/60)/24)+DATE(1970,1,1)+(-8/24)</f>
        <v>42682.15493055556</v>
      </c>
    </row>
    <row r="324" spans="1:20" ht="49" x14ac:dyDescent="0.25">
      <c r="A324" s="6">
        <f t="shared" si="20"/>
        <v>107.91200000000001</v>
      </c>
      <c r="B324">
        <v>322</v>
      </c>
      <c r="C324" s="3" t="s">
        <v>323</v>
      </c>
      <c r="D324" s="3" t="s">
        <v>4432</v>
      </c>
      <c r="E324"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42473.236666666664</v>
      </c>
      <c r="T324" s="10">
        <f t="shared" si="23"/>
        <v>42503.236666666664</v>
      </c>
    </row>
    <row r="325" spans="1:20" ht="49" x14ac:dyDescent="0.25">
      <c r="A325" s="6">
        <f t="shared" si="20"/>
        <v>123.07407407407408</v>
      </c>
      <c r="B325">
        <v>323</v>
      </c>
      <c r="C325" s="3" t="s">
        <v>324</v>
      </c>
      <c r="D325" s="3" t="s">
        <v>4433</v>
      </c>
      <c r="E325"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42696.988032407404</v>
      </c>
      <c r="T325" s="10">
        <f t="shared" si="23"/>
        <v>42724.999305555553</v>
      </c>
    </row>
    <row r="326" spans="1:20" ht="49" x14ac:dyDescent="0.25">
      <c r="A326" s="6">
        <f t="shared" si="20"/>
        <v>101.6</v>
      </c>
      <c r="B326">
        <v>324</v>
      </c>
      <c r="C326" s="3" t="s">
        <v>325</v>
      </c>
      <c r="D326" s="3" t="s">
        <v>4434</v>
      </c>
      <c r="E326"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42184.292916666665</v>
      </c>
      <c r="T326" s="10">
        <f t="shared" si="23"/>
        <v>42217.292916666665</v>
      </c>
    </row>
    <row r="327" spans="1:20" ht="49" x14ac:dyDescent="0.25">
      <c r="A327" s="6">
        <f t="shared" si="20"/>
        <v>104.396</v>
      </c>
      <c r="B327">
        <v>325</v>
      </c>
      <c r="C327" s="3" t="s">
        <v>326</v>
      </c>
      <c r="D327" s="3" t="s">
        <v>4435</v>
      </c>
      <c r="E327"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42688.854548611103</v>
      </c>
      <c r="T327" s="10">
        <f t="shared" si="23"/>
        <v>42723.854548611103</v>
      </c>
    </row>
    <row r="328" spans="1:20" ht="49" x14ac:dyDescent="0.25">
      <c r="A328" s="6">
        <f t="shared" si="20"/>
        <v>112.92973333333333</v>
      </c>
      <c r="B328">
        <v>326</v>
      </c>
      <c r="C328" s="3" t="s">
        <v>327</v>
      </c>
      <c r="D328" s="3" t="s">
        <v>4436</v>
      </c>
      <c r="E328"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42774.981550925928</v>
      </c>
      <c r="T328" s="10">
        <f t="shared" si="23"/>
        <v>42808.622916666667</v>
      </c>
    </row>
    <row r="329" spans="1:20" ht="49" x14ac:dyDescent="0.25">
      <c r="A329" s="6">
        <f t="shared" si="20"/>
        <v>136.39999999999998</v>
      </c>
      <c r="B329">
        <v>327</v>
      </c>
      <c r="C329" s="3" t="s">
        <v>328</v>
      </c>
      <c r="D329" s="3" t="s">
        <v>4437</v>
      </c>
      <c r="E329"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42057.901956018519</v>
      </c>
      <c r="T329" s="10">
        <f t="shared" si="23"/>
        <v>42084.999999999993</v>
      </c>
    </row>
    <row r="330" spans="1:20" ht="49" x14ac:dyDescent="0.25">
      <c r="A330" s="6">
        <f t="shared" si="20"/>
        <v>103.61439999999999</v>
      </c>
      <c r="B330">
        <v>328</v>
      </c>
      <c r="C330" s="3" t="s">
        <v>329</v>
      </c>
      <c r="D330" s="3" t="s">
        <v>4438</v>
      </c>
      <c r="E330"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42278.613287037035</v>
      </c>
      <c r="T330" s="10">
        <f t="shared" si="23"/>
        <v>42308.833333333336</v>
      </c>
    </row>
    <row r="331" spans="1:20" ht="49" x14ac:dyDescent="0.25">
      <c r="A331" s="6">
        <f t="shared" si="20"/>
        <v>105.5</v>
      </c>
      <c r="B331">
        <v>329</v>
      </c>
      <c r="C331" s="3" t="s">
        <v>330</v>
      </c>
      <c r="D331" s="3" t="s">
        <v>4439</v>
      </c>
      <c r="E331"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42291.133414351854</v>
      </c>
      <c r="T331" s="10">
        <f t="shared" si="23"/>
        <v>42314.833333333336</v>
      </c>
    </row>
    <row r="332" spans="1:20" ht="49" x14ac:dyDescent="0.25">
      <c r="A332" s="6">
        <f t="shared" si="20"/>
        <v>101.82857142857142</v>
      </c>
      <c r="B332">
        <v>330</v>
      </c>
      <c r="C332" s="3" t="s">
        <v>331</v>
      </c>
      <c r="D332" s="3" t="s">
        <v>4440</v>
      </c>
      <c r="E332"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41379.182442129626</v>
      </c>
      <c r="T332" s="10">
        <f t="shared" si="23"/>
        <v>41410.832638888889</v>
      </c>
    </row>
    <row r="333" spans="1:20" ht="49" x14ac:dyDescent="0.25">
      <c r="A333" s="6">
        <f t="shared" si="20"/>
        <v>106.60499999999999</v>
      </c>
      <c r="B333">
        <v>331</v>
      </c>
      <c r="C333" s="3" t="s">
        <v>332</v>
      </c>
      <c r="D333" s="3" t="s">
        <v>4441</v>
      </c>
      <c r="E333"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42507.248078703698</v>
      </c>
      <c r="T333" s="10">
        <f t="shared" si="23"/>
        <v>42538.248078703698</v>
      </c>
    </row>
    <row r="334" spans="1:20" ht="49" x14ac:dyDescent="0.25">
      <c r="A334" s="6">
        <f t="shared" si="20"/>
        <v>113.015</v>
      </c>
      <c r="B334">
        <v>332</v>
      </c>
      <c r="C334" s="3" t="s">
        <v>333</v>
      </c>
      <c r="D334" s="3" t="s">
        <v>4442</v>
      </c>
      <c r="E334"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42263.346956018511</v>
      </c>
      <c r="T334" s="10">
        <f t="shared" si="23"/>
        <v>42304.999999999993</v>
      </c>
    </row>
    <row r="335" spans="1:20" ht="49" x14ac:dyDescent="0.25">
      <c r="A335" s="6">
        <f t="shared" si="20"/>
        <v>125.22750000000001</v>
      </c>
      <c r="B335">
        <v>333</v>
      </c>
      <c r="C335" s="3" t="s">
        <v>334</v>
      </c>
      <c r="D335" s="3" t="s">
        <v>4443</v>
      </c>
      <c r="E335"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42437.303136574068</v>
      </c>
      <c r="T335" s="10">
        <f t="shared" si="23"/>
        <v>42467.261469907404</v>
      </c>
    </row>
    <row r="336" spans="1:20" ht="49" x14ac:dyDescent="0.25">
      <c r="A336" s="6">
        <f t="shared" si="20"/>
        <v>101.19</v>
      </c>
      <c r="B336">
        <v>334</v>
      </c>
      <c r="C336" s="3" t="s">
        <v>335</v>
      </c>
      <c r="D336" s="3" t="s">
        <v>4444</v>
      </c>
      <c r="E336"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42101.349039351851</v>
      </c>
      <c r="T336" s="10">
        <f t="shared" si="23"/>
        <v>42139.458333333336</v>
      </c>
    </row>
    <row r="337" spans="1:20" ht="49" x14ac:dyDescent="0.25">
      <c r="A337" s="6">
        <f t="shared" si="20"/>
        <v>102.76470588235294</v>
      </c>
      <c r="B337">
        <v>335</v>
      </c>
      <c r="C337" s="3" t="s">
        <v>336</v>
      </c>
      <c r="D337" s="3" t="s">
        <v>4445</v>
      </c>
      <c r="E337"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42101.404108796291</v>
      </c>
      <c r="T337" s="10">
        <f t="shared" si="23"/>
        <v>42132.583333333336</v>
      </c>
    </row>
    <row r="338" spans="1:20" ht="49" x14ac:dyDescent="0.25">
      <c r="A338" s="6">
        <f t="shared" si="20"/>
        <v>116.83911999999998</v>
      </c>
      <c r="B338">
        <v>336</v>
      </c>
      <c r="C338" s="3" t="s">
        <v>337</v>
      </c>
      <c r="D338" s="3" t="s">
        <v>4446</v>
      </c>
      <c r="E338"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42291.262939814813</v>
      </c>
      <c r="T338" s="10">
        <f t="shared" si="23"/>
        <v>42321.304606481477</v>
      </c>
    </row>
    <row r="339" spans="1:20" ht="49" x14ac:dyDescent="0.25">
      <c r="A339" s="6">
        <f t="shared" si="20"/>
        <v>101.16833333333335</v>
      </c>
      <c r="B339">
        <v>337</v>
      </c>
      <c r="C339" s="3" t="s">
        <v>338</v>
      </c>
      <c r="D339" s="3" t="s">
        <v>4447</v>
      </c>
      <c r="E339"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42046.795231481483</v>
      </c>
      <c r="T339" s="10">
        <f t="shared" si="23"/>
        <v>42076.753564814811</v>
      </c>
    </row>
    <row r="340" spans="1:20" ht="49" x14ac:dyDescent="0.25">
      <c r="A340" s="6">
        <f t="shared" si="20"/>
        <v>110.13360000000002</v>
      </c>
      <c r="B340">
        <v>338</v>
      </c>
      <c r="C340" s="3" t="s">
        <v>339</v>
      </c>
      <c r="D340" s="3" t="s">
        <v>4448</v>
      </c>
      <c r="E340"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42559.422337962962</v>
      </c>
      <c r="T340" s="10">
        <f t="shared" si="23"/>
        <v>42615.708333333336</v>
      </c>
    </row>
    <row r="341" spans="1:20" ht="49" x14ac:dyDescent="0.25">
      <c r="A341" s="6">
        <f t="shared" si="20"/>
        <v>108.08333333333333</v>
      </c>
      <c r="B341">
        <v>339</v>
      </c>
      <c r="C341" s="3" t="s">
        <v>340</v>
      </c>
      <c r="D341" s="3" t="s">
        <v>4449</v>
      </c>
      <c r="E341"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42093.426712962959</v>
      </c>
      <c r="T341" s="10">
        <f t="shared" si="23"/>
        <v>42123.426712962959</v>
      </c>
    </row>
    <row r="342" spans="1:20" ht="49" x14ac:dyDescent="0.25">
      <c r="A342" s="6">
        <f t="shared" si="20"/>
        <v>125.02285714285715</v>
      </c>
      <c r="B342">
        <v>340</v>
      </c>
      <c r="C342" s="3" t="s">
        <v>341</v>
      </c>
      <c r="D342" s="3" t="s">
        <v>4450</v>
      </c>
      <c r="E342"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42772.335729166669</v>
      </c>
      <c r="T342" s="10">
        <f t="shared" si="23"/>
        <v>42802.541666666664</v>
      </c>
    </row>
    <row r="343" spans="1:20" ht="49" x14ac:dyDescent="0.25">
      <c r="A343" s="6">
        <f t="shared" si="20"/>
        <v>106.71428571428572</v>
      </c>
      <c r="B343">
        <v>341</v>
      </c>
      <c r="C343" s="3" t="s">
        <v>342</v>
      </c>
      <c r="D343" s="3" t="s">
        <v>4451</v>
      </c>
      <c r="E343"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41894.546273148146</v>
      </c>
      <c r="T343" s="10">
        <f t="shared" si="23"/>
        <v>41912.832638888889</v>
      </c>
    </row>
    <row r="344" spans="1:20" ht="33" x14ac:dyDescent="0.25">
      <c r="A344" s="6">
        <f t="shared" si="20"/>
        <v>100.36639999999998</v>
      </c>
      <c r="B344">
        <v>342</v>
      </c>
      <c r="C344" s="3" t="s">
        <v>343</v>
      </c>
      <c r="D344" s="3" t="s">
        <v>4452</v>
      </c>
      <c r="E344"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42459.447511574072</v>
      </c>
      <c r="T344" s="10">
        <f t="shared" si="23"/>
        <v>42489.447511574072</v>
      </c>
    </row>
    <row r="345" spans="1:20" ht="49" x14ac:dyDescent="0.25">
      <c r="A345" s="6">
        <f t="shared" si="20"/>
        <v>102.02863333333335</v>
      </c>
      <c r="B345">
        <v>343</v>
      </c>
      <c r="C345" s="3" t="s">
        <v>344</v>
      </c>
      <c r="D345" s="3" t="s">
        <v>4453</v>
      </c>
      <c r="E345"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41926.404456018514</v>
      </c>
      <c r="T345" s="10">
        <f t="shared" si="23"/>
        <v>41956.791666666664</v>
      </c>
    </row>
    <row r="346" spans="1:20" ht="49" x14ac:dyDescent="0.25">
      <c r="A346" s="6">
        <f t="shared" si="20"/>
        <v>102.08358208955224</v>
      </c>
      <c r="B346">
        <v>344</v>
      </c>
      <c r="C346" s="3" t="s">
        <v>345</v>
      </c>
      <c r="D346" s="3" t="s">
        <v>4454</v>
      </c>
      <c r="E346"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42111.637662037036</v>
      </c>
      <c r="T346" s="10">
        <f t="shared" si="23"/>
        <v>42155.763888888883</v>
      </c>
    </row>
    <row r="347" spans="1:20" ht="49" x14ac:dyDescent="0.25">
      <c r="A347" s="6">
        <f t="shared" si="20"/>
        <v>123.27586206896552</v>
      </c>
      <c r="B347">
        <v>345</v>
      </c>
      <c r="C347" s="3" t="s">
        <v>346</v>
      </c>
      <c r="D347" s="3" t="s">
        <v>4455</v>
      </c>
      <c r="E347"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42114.610995370364</v>
      </c>
      <c r="T347" s="10">
        <f t="shared" si="23"/>
        <v>42144.610995370364</v>
      </c>
    </row>
    <row r="348" spans="1:20" ht="49" x14ac:dyDescent="0.25">
      <c r="A348" s="6">
        <f t="shared" si="20"/>
        <v>170.28880000000001</v>
      </c>
      <c r="B348">
        <v>346</v>
      </c>
      <c r="C348" s="3" t="s">
        <v>347</v>
      </c>
      <c r="D348" s="3" t="s">
        <v>4456</v>
      </c>
      <c r="E348"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42261.166909722226</v>
      </c>
      <c r="T348" s="10">
        <f t="shared" si="23"/>
        <v>42291.166909722226</v>
      </c>
    </row>
    <row r="349" spans="1:20" ht="49" x14ac:dyDescent="0.25">
      <c r="A349" s="6">
        <f t="shared" si="20"/>
        <v>111.59049999999999</v>
      </c>
      <c r="B349">
        <v>347</v>
      </c>
      <c r="C349" s="3" t="s">
        <v>348</v>
      </c>
      <c r="D349" s="3" t="s">
        <v>4457</v>
      </c>
      <c r="E349"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42292.162141203698</v>
      </c>
      <c r="T349" s="10">
        <f t="shared" si="23"/>
        <v>42322.20380787037</v>
      </c>
    </row>
    <row r="350" spans="1:20" ht="49" x14ac:dyDescent="0.25">
      <c r="A350" s="6">
        <f t="shared" si="20"/>
        <v>103</v>
      </c>
      <c r="B350">
        <v>348</v>
      </c>
      <c r="C350" s="3" t="s">
        <v>349</v>
      </c>
      <c r="D350" s="3" t="s">
        <v>4458</v>
      </c>
      <c r="E350"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42207.253657407404</v>
      </c>
      <c r="T350" s="10">
        <f t="shared" si="23"/>
        <v>42237.253657407404</v>
      </c>
    </row>
    <row r="351" spans="1:20" ht="33" x14ac:dyDescent="0.25">
      <c r="A351" s="6">
        <f t="shared" si="20"/>
        <v>106.63570159857905</v>
      </c>
      <c r="B351">
        <v>349</v>
      </c>
      <c r="C351" s="3" t="s">
        <v>350</v>
      </c>
      <c r="D351" s="3" t="s">
        <v>4459</v>
      </c>
      <c r="E351"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42760.165601851848</v>
      </c>
      <c r="T351" s="10">
        <f t="shared" si="23"/>
        <v>42790.165601851848</v>
      </c>
    </row>
    <row r="352" spans="1:20" ht="49" x14ac:dyDescent="0.25">
      <c r="A352" s="6">
        <f t="shared" si="20"/>
        <v>114.75999999999999</v>
      </c>
      <c r="B352">
        <v>350</v>
      </c>
      <c r="C352" s="3" t="s">
        <v>351</v>
      </c>
      <c r="D352" s="3" t="s">
        <v>4460</v>
      </c>
      <c r="E352"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42585.732743055552</v>
      </c>
      <c r="T352" s="10">
        <f t="shared" si="23"/>
        <v>42623.832638888889</v>
      </c>
    </row>
    <row r="353" spans="1:20" ht="49" x14ac:dyDescent="0.25">
      <c r="A353" s="6">
        <f t="shared" si="20"/>
        <v>127.34117647058825</v>
      </c>
      <c r="B353">
        <v>351</v>
      </c>
      <c r="C353" s="3" t="s">
        <v>352</v>
      </c>
      <c r="D353" s="3" t="s">
        <v>4461</v>
      </c>
      <c r="E353">
        <v>34000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42427.63141203703</v>
      </c>
      <c r="T353" s="10">
        <f t="shared" si="23"/>
        <v>42467.589745370373</v>
      </c>
    </row>
    <row r="354" spans="1:20" ht="49" x14ac:dyDescent="0.25">
      <c r="A354" s="6">
        <f t="shared" si="20"/>
        <v>116.56</v>
      </c>
      <c r="B354">
        <v>352</v>
      </c>
      <c r="C354" s="3" t="s">
        <v>353</v>
      </c>
      <c r="D354" s="3" t="s">
        <v>4462</v>
      </c>
      <c r="E354"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41889.834120370368</v>
      </c>
      <c r="T354" s="10">
        <f t="shared" si="23"/>
        <v>41919.834120370368</v>
      </c>
    </row>
    <row r="355" spans="1:20" ht="49" x14ac:dyDescent="0.25">
      <c r="A355" s="6">
        <f t="shared" si="20"/>
        <v>108.61819426615318</v>
      </c>
      <c r="B355">
        <v>353</v>
      </c>
      <c r="C355" s="3" t="s">
        <v>354</v>
      </c>
      <c r="D355" s="3" t="s">
        <v>4463</v>
      </c>
      <c r="E355"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42297.458553240744</v>
      </c>
      <c r="T355" s="10">
        <f t="shared" si="23"/>
        <v>42327.500219907401</v>
      </c>
    </row>
    <row r="356" spans="1:20" ht="49" x14ac:dyDescent="0.25">
      <c r="A356" s="6">
        <f t="shared" si="20"/>
        <v>103.94285714285714</v>
      </c>
      <c r="B356">
        <v>354</v>
      </c>
      <c r="C356" s="3" t="s">
        <v>355</v>
      </c>
      <c r="D356" s="3" t="s">
        <v>4464</v>
      </c>
      <c r="E356"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42438.494456018518</v>
      </c>
      <c r="T356" s="10">
        <f t="shared" si="23"/>
        <v>42468.452789351846</v>
      </c>
    </row>
    <row r="357" spans="1:20" ht="33" x14ac:dyDescent="0.25">
      <c r="A357" s="6">
        <f t="shared" si="20"/>
        <v>116.25714285714285</v>
      </c>
      <c r="B357">
        <v>355</v>
      </c>
      <c r="C357" s="3" t="s">
        <v>356</v>
      </c>
      <c r="D357" s="3" t="s">
        <v>4465</v>
      </c>
      <c r="E357"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41942.9605787037</v>
      </c>
      <c r="T357" s="10">
        <f t="shared" si="23"/>
        <v>41974.002245370364</v>
      </c>
    </row>
    <row r="358" spans="1:20" ht="33" x14ac:dyDescent="0.25">
      <c r="A358" s="6">
        <f t="shared" si="20"/>
        <v>102.69239999999999</v>
      </c>
      <c r="B358">
        <v>356</v>
      </c>
      <c r="C358" s="3" t="s">
        <v>357</v>
      </c>
      <c r="D358" s="3" t="s">
        <v>4466</v>
      </c>
      <c r="E358"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42415.469826388886</v>
      </c>
      <c r="T358" s="10">
        <f t="shared" si="23"/>
        <v>42445.428159722222</v>
      </c>
    </row>
    <row r="359" spans="1:20" ht="49" x14ac:dyDescent="0.25">
      <c r="A359" s="6">
        <f t="shared" si="20"/>
        <v>174</v>
      </c>
      <c r="B359">
        <v>357</v>
      </c>
      <c r="C359" s="3" t="s">
        <v>358</v>
      </c>
      <c r="D359" s="3" t="s">
        <v>4467</v>
      </c>
      <c r="E359"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42077.88885416666</v>
      </c>
      <c r="T359" s="10">
        <f t="shared" si="23"/>
        <v>42117.88885416666</v>
      </c>
    </row>
    <row r="360" spans="1:20" ht="49" x14ac:dyDescent="0.25">
      <c r="A360" s="6">
        <f t="shared" si="20"/>
        <v>103.08800000000001</v>
      </c>
      <c r="B360">
        <v>358</v>
      </c>
      <c r="C360" s="3" t="s">
        <v>359</v>
      </c>
      <c r="D360" s="3" t="s">
        <v>4468</v>
      </c>
      <c r="E360"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42507.526863425919</v>
      </c>
      <c r="T360" s="10">
        <f t="shared" si="23"/>
        <v>42536.291666666664</v>
      </c>
    </row>
    <row r="361" spans="1:20" ht="49" x14ac:dyDescent="0.25">
      <c r="A361" s="6">
        <f t="shared" si="20"/>
        <v>104.85537190082646</v>
      </c>
      <c r="B361">
        <v>359</v>
      </c>
      <c r="C361" s="3" t="s">
        <v>360</v>
      </c>
      <c r="D361" s="3" t="s">
        <v>4469</v>
      </c>
      <c r="E361"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41934.737152777772</v>
      </c>
      <c r="T361" s="10">
        <f t="shared" si="23"/>
        <v>41956.883333333331</v>
      </c>
    </row>
    <row r="362" spans="1:20" ht="49" x14ac:dyDescent="0.25">
      <c r="A362" s="6">
        <f t="shared" si="20"/>
        <v>101.375</v>
      </c>
      <c r="B362">
        <v>360</v>
      </c>
      <c r="C362" s="3" t="s">
        <v>361</v>
      </c>
      <c r="D362" s="3" t="s">
        <v>4470</v>
      </c>
      <c r="E362"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42163.564583333333</v>
      </c>
      <c r="T362" s="10">
        <f t="shared" si="23"/>
        <v>42207.799305555549</v>
      </c>
    </row>
    <row r="363" spans="1:20" ht="49" x14ac:dyDescent="0.25">
      <c r="A363" s="6">
        <f t="shared" si="20"/>
        <v>111.07699999999998</v>
      </c>
      <c r="B363">
        <v>361</v>
      </c>
      <c r="C363" s="3" t="s">
        <v>362</v>
      </c>
      <c r="D363" s="3" t="s">
        <v>4471</v>
      </c>
      <c r="E363"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41935.667893518512</v>
      </c>
      <c r="T363" s="10">
        <f t="shared" si="23"/>
        <v>41965.709560185183</v>
      </c>
    </row>
    <row r="364" spans="1:20" ht="49" x14ac:dyDescent="0.25">
      <c r="A364" s="6">
        <f t="shared" si="20"/>
        <v>124.15933781686496</v>
      </c>
      <c r="B364">
        <v>362</v>
      </c>
      <c r="C364" s="3" t="s">
        <v>363</v>
      </c>
      <c r="D364" s="3" t="s">
        <v>4472</v>
      </c>
      <c r="E364"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41836.877210648148</v>
      </c>
      <c r="T364" s="10">
        <f t="shared" si="23"/>
        <v>41858.666666666664</v>
      </c>
    </row>
    <row r="365" spans="1:20" ht="49" x14ac:dyDescent="0.25">
      <c r="A365" s="6">
        <f t="shared" si="20"/>
        <v>101.33333333333334</v>
      </c>
      <c r="B365">
        <v>363</v>
      </c>
      <c r="C365" s="3" t="s">
        <v>364</v>
      </c>
      <c r="D365" s="3" t="s">
        <v>4473</v>
      </c>
      <c r="E365"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40255.41129629629</v>
      </c>
      <c r="T365" s="10">
        <f t="shared" si="23"/>
        <v>40300.473611111105</v>
      </c>
    </row>
    <row r="366" spans="1:20" ht="49" x14ac:dyDescent="0.25">
      <c r="A366" s="6">
        <f t="shared" si="20"/>
        <v>110.16142857142856</v>
      </c>
      <c r="B366">
        <v>364</v>
      </c>
      <c r="C366" s="3" t="s">
        <v>365</v>
      </c>
      <c r="D366" s="3" t="s">
        <v>4474</v>
      </c>
      <c r="E366"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41780.526296296295</v>
      </c>
      <c r="T366" s="10">
        <f t="shared" si="23"/>
        <v>41810.832638888889</v>
      </c>
    </row>
    <row r="367" spans="1:20" ht="49" x14ac:dyDescent="0.25">
      <c r="A367" s="6">
        <f t="shared" si="20"/>
        <v>103.97333333333334</v>
      </c>
      <c r="B367">
        <v>365</v>
      </c>
      <c r="C367" s="3" t="s">
        <v>366</v>
      </c>
      <c r="D367" s="3" t="s">
        <v>4475</v>
      </c>
      <c r="E367">
        <v>15000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41668.273136574069</v>
      </c>
      <c r="T367" s="10">
        <f t="shared" si="23"/>
        <v>41698.273136574069</v>
      </c>
    </row>
    <row r="368" spans="1:20" ht="49" x14ac:dyDescent="0.25">
      <c r="A368" s="6">
        <f t="shared" si="20"/>
        <v>101.31578947368421</v>
      </c>
      <c r="B368">
        <v>366</v>
      </c>
      <c r="C368" s="3" t="s">
        <v>367</v>
      </c>
      <c r="D368" s="3" t="s">
        <v>4476</v>
      </c>
      <c r="E368"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41019.459699074068</v>
      </c>
      <c r="T368" s="10">
        <f t="shared" si="23"/>
        <v>41049.459699074068</v>
      </c>
    </row>
    <row r="369" spans="1:20" ht="49" x14ac:dyDescent="0.25">
      <c r="A369" s="6">
        <f t="shared" si="20"/>
        <v>103.3501</v>
      </c>
      <c r="B369">
        <v>367</v>
      </c>
      <c r="C369" s="3" t="s">
        <v>368</v>
      </c>
      <c r="D369" s="3" t="s">
        <v>4477</v>
      </c>
      <c r="E369"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41355.243958333333</v>
      </c>
      <c r="T369" s="10">
        <f t="shared" si="23"/>
        <v>41394.874305555553</v>
      </c>
    </row>
    <row r="370" spans="1:20" ht="49" x14ac:dyDescent="0.25">
      <c r="A370" s="6">
        <f t="shared" si="20"/>
        <v>104.11200000000001</v>
      </c>
      <c r="B370">
        <v>368</v>
      </c>
      <c r="C370" s="3" t="s">
        <v>369</v>
      </c>
      <c r="D370" s="3" t="s">
        <v>4478</v>
      </c>
      <c r="E370"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42043.272245370368</v>
      </c>
      <c r="T370" s="10">
        <f t="shared" si="23"/>
        <v>42078.230578703697</v>
      </c>
    </row>
    <row r="371" spans="1:20" ht="49" x14ac:dyDescent="0.25">
      <c r="A371" s="6">
        <f t="shared" si="20"/>
        <v>110.15569230769231</v>
      </c>
      <c r="B371">
        <v>369</v>
      </c>
      <c r="C371" s="3" t="s">
        <v>370</v>
      </c>
      <c r="D371" s="3" t="s">
        <v>4479</v>
      </c>
      <c r="E371"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40893.2183912037</v>
      </c>
      <c r="T371" s="10">
        <f t="shared" si="23"/>
        <v>40923.2183912037</v>
      </c>
    </row>
    <row r="372" spans="1:20" ht="49" x14ac:dyDescent="0.25">
      <c r="A372" s="6">
        <f t="shared" si="20"/>
        <v>122.02</v>
      </c>
      <c r="B372">
        <v>370</v>
      </c>
      <c r="C372" s="3" t="s">
        <v>371</v>
      </c>
      <c r="D372" s="3" t="s">
        <v>4480</v>
      </c>
      <c r="E372"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42711.461805555555</v>
      </c>
      <c r="T372" s="10">
        <f t="shared" si="23"/>
        <v>42741.461805555555</v>
      </c>
    </row>
    <row r="373" spans="1:20" ht="49" x14ac:dyDescent="0.25">
      <c r="A373" s="6">
        <f t="shared" si="20"/>
        <v>114.16866666666667</v>
      </c>
      <c r="B373">
        <v>371</v>
      </c>
      <c r="C373" s="3" t="s">
        <v>372</v>
      </c>
      <c r="D373" s="3" t="s">
        <v>4481</v>
      </c>
      <c r="E373"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41261.434479166666</v>
      </c>
      <c r="T373" s="10">
        <f t="shared" si="23"/>
        <v>41306.434479166666</v>
      </c>
    </row>
    <row r="374" spans="1:20" ht="33" x14ac:dyDescent="0.25">
      <c r="A374" s="6">
        <f t="shared" si="20"/>
        <v>125.33333333333334</v>
      </c>
      <c r="B374">
        <v>372</v>
      </c>
      <c r="C374" s="3" t="s">
        <v>373</v>
      </c>
      <c r="D374" s="3" t="s">
        <v>4482</v>
      </c>
      <c r="E374">
        <v>300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42425.243564814817</v>
      </c>
      <c r="T374" s="10">
        <f t="shared" si="23"/>
        <v>42465.333333333336</v>
      </c>
    </row>
    <row r="375" spans="1:20" ht="49" x14ac:dyDescent="0.25">
      <c r="A375" s="6">
        <f t="shared" si="20"/>
        <v>106.66666666666667</v>
      </c>
      <c r="B375">
        <v>373</v>
      </c>
      <c r="C375" s="3" t="s">
        <v>374</v>
      </c>
      <c r="D375" s="3" t="s">
        <v>4483</v>
      </c>
      <c r="E375"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41078.578680555554</v>
      </c>
      <c r="T375" s="10">
        <f t="shared" si="23"/>
        <v>41108.578680555554</v>
      </c>
    </row>
    <row r="376" spans="1:20" ht="49" x14ac:dyDescent="0.25">
      <c r="A376" s="6">
        <f t="shared" si="20"/>
        <v>130.65</v>
      </c>
      <c r="B376">
        <v>374</v>
      </c>
      <c r="C376" s="3" t="s">
        <v>375</v>
      </c>
      <c r="D376" s="3" t="s">
        <v>4484</v>
      </c>
      <c r="E376"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40757.555914351848</v>
      </c>
      <c r="T376" s="10">
        <f t="shared" si="23"/>
        <v>40802.555914351848</v>
      </c>
    </row>
    <row r="377" spans="1:20" ht="49" x14ac:dyDescent="0.25">
      <c r="A377" s="6">
        <f t="shared" si="20"/>
        <v>120</v>
      </c>
      <c r="B377">
        <v>375</v>
      </c>
      <c r="C377" s="3" t="s">
        <v>376</v>
      </c>
      <c r="D377" s="3" t="s">
        <v>4485</v>
      </c>
      <c r="E377"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41657.65174768518</v>
      </c>
      <c r="T377" s="10">
        <f t="shared" si="23"/>
        <v>41699.387499999997</v>
      </c>
    </row>
    <row r="378" spans="1:20" ht="49" x14ac:dyDescent="0.25">
      <c r="A378" s="6">
        <f t="shared" si="20"/>
        <v>105.9591836734694</v>
      </c>
      <c r="B378">
        <v>376</v>
      </c>
      <c r="C378" s="3" t="s">
        <v>377</v>
      </c>
      <c r="D378" s="3" t="s">
        <v>4486</v>
      </c>
      <c r="E378">
        <v>2450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42576.119398148141</v>
      </c>
      <c r="T378" s="10">
        <f t="shared" si="23"/>
        <v>42607.119398148141</v>
      </c>
    </row>
    <row r="379" spans="1:20" ht="49" x14ac:dyDescent="0.25">
      <c r="A379" s="6">
        <f t="shared" si="20"/>
        <v>114.39999999999999</v>
      </c>
      <c r="B379">
        <v>377</v>
      </c>
      <c r="C379" s="3" t="s">
        <v>378</v>
      </c>
      <c r="D379" s="3" t="s">
        <v>4487</v>
      </c>
      <c r="E379"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42291.917453703696</v>
      </c>
      <c r="T379" s="10">
        <f t="shared" si="23"/>
        <v>42321.959027777775</v>
      </c>
    </row>
    <row r="380" spans="1:20" ht="49" x14ac:dyDescent="0.25">
      <c r="A380" s="6">
        <f t="shared" si="20"/>
        <v>111.76666666666665</v>
      </c>
      <c r="B380">
        <v>378</v>
      </c>
      <c r="C380" s="3" t="s">
        <v>379</v>
      </c>
      <c r="D380" s="3" t="s">
        <v>4488</v>
      </c>
      <c r="E380">
        <v>3000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42370.238518518519</v>
      </c>
      <c r="T380" s="10">
        <f t="shared" si="23"/>
        <v>42394.661111111105</v>
      </c>
    </row>
    <row r="381" spans="1:20" ht="49" x14ac:dyDescent="0.25">
      <c r="A381" s="6">
        <f t="shared" si="20"/>
        <v>116.08000000000001</v>
      </c>
      <c r="B381">
        <v>379</v>
      </c>
      <c r="C381" s="3" t="s">
        <v>380</v>
      </c>
      <c r="D381" s="3" t="s">
        <v>4489</v>
      </c>
      <c r="E381"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40987.354999999996</v>
      </c>
      <c r="T381" s="10">
        <f t="shared" si="23"/>
        <v>41032.354999999996</v>
      </c>
    </row>
    <row r="382" spans="1:20" ht="49" x14ac:dyDescent="0.25">
      <c r="A382" s="6">
        <f t="shared" si="20"/>
        <v>141.5</v>
      </c>
      <c r="B382">
        <v>380</v>
      </c>
      <c r="C382" s="3" t="s">
        <v>381</v>
      </c>
      <c r="D382" s="3" t="s">
        <v>4490</v>
      </c>
      <c r="E382"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42367.386481481481</v>
      </c>
      <c r="T382" s="10">
        <f t="shared" si="23"/>
        <v>42392.386481481481</v>
      </c>
    </row>
    <row r="383" spans="1:20" ht="49" x14ac:dyDescent="0.25">
      <c r="A383" s="6">
        <f t="shared" si="20"/>
        <v>104.72999999999999</v>
      </c>
      <c r="B383">
        <v>381</v>
      </c>
      <c r="C383" s="3" t="s">
        <v>382</v>
      </c>
      <c r="D383" s="3" t="s">
        <v>4491</v>
      </c>
      <c r="E383"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41085.36478009259</v>
      </c>
      <c r="T383" s="10">
        <f t="shared" si="23"/>
        <v>41119.875</v>
      </c>
    </row>
    <row r="384" spans="1:20" ht="49" x14ac:dyDescent="0.25">
      <c r="A384" s="6">
        <f t="shared" si="20"/>
        <v>255.83333333333337</v>
      </c>
      <c r="B384">
        <v>382</v>
      </c>
      <c r="C384" s="3" t="s">
        <v>383</v>
      </c>
      <c r="D384" s="3" t="s">
        <v>4492</v>
      </c>
      <c r="E384"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41144.376157407409</v>
      </c>
      <c r="T384" s="10">
        <f t="shared" si="23"/>
        <v>41158.376157407409</v>
      </c>
    </row>
    <row r="385" spans="1:20" ht="49" x14ac:dyDescent="0.25">
      <c r="A385" s="6">
        <f t="shared" si="20"/>
        <v>206.70670670670671</v>
      </c>
      <c r="B385">
        <v>383</v>
      </c>
      <c r="C385" s="3" t="s">
        <v>384</v>
      </c>
      <c r="D385" s="3" t="s">
        <v>4493</v>
      </c>
      <c r="E385"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41754.78424768518</v>
      </c>
      <c r="T385" s="10">
        <f t="shared" si="23"/>
        <v>41777.78424768518</v>
      </c>
    </row>
    <row r="386" spans="1:20" ht="49" x14ac:dyDescent="0.25">
      <c r="A386" s="6">
        <f t="shared" si="20"/>
        <v>112.105</v>
      </c>
      <c r="B386">
        <v>384</v>
      </c>
      <c r="C386" s="3" t="s">
        <v>385</v>
      </c>
      <c r="D386" s="3" t="s">
        <v>4494</v>
      </c>
      <c r="E386"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41980.448460648149</v>
      </c>
      <c r="T386" s="10">
        <f t="shared" si="23"/>
        <v>42010.448460648149</v>
      </c>
    </row>
    <row r="387" spans="1:20" ht="49" x14ac:dyDescent="0.25">
      <c r="A387" s="6">
        <f t="shared" ref="A387:A450" si="24">((F387-E387)/E387+1)*100</f>
        <v>105.982</v>
      </c>
      <c r="B387">
        <v>385</v>
      </c>
      <c r="C387" s="3" t="s">
        <v>386</v>
      </c>
      <c r="D387" s="3" t="s">
        <v>4495</v>
      </c>
      <c r="E387"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>
        <f t="shared" ref="P387:P450" si="25">F387/M387</f>
        <v>111.79535864978902</v>
      </c>
      <c r="Q387" t="s">
        <v>8310</v>
      </c>
      <c r="R387" t="s">
        <v>8315</v>
      </c>
      <c r="S387" s="10">
        <f t="shared" ref="S387:S450" si="26">(((K387/60)/60)/24)+DATE(1970,1,1)+(-8/24)</f>
        <v>41934.251168981478</v>
      </c>
      <c r="T387" s="10">
        <f t="shared" ref="T387:T450" si="27">(((J387/60)/60)/24)+DATE(1970,1,1)+(-8/24)</f>
        <v>41964.29283564815</v>
      </c>
    </row>
    <row r="388" spans="1:20" ht="49" x14ac:dyDescent="0.25">
      <c r="A388" s="6">
        <f t="shared" si="24"/>
        <v>100.16666666666667</v>
      </c>
      <c r="B388">
        <v>386</v>
      </c>
      <c r="C388" s="3" t="s">
        <v>387</v>
      </c>
      <c r="D388" s="3" t="s">
        <v>4496</v>
      </c>
      <c r="E388"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42211.617951388886</v>
      </c>
      <c r="T388" s="10">
        <f t="shared" si="27"/>
        <v>42226.617951388886</v>
      </c>
    </row>
    <row r="389" spans="1:20" ht="49" x14ac:dyDescent="0.25">
      <c r="A389" s="6">
        <f t="shared" si="24"/>
        <v>213.98947368421057</v>
      </c>
      <c r="B389">
        <v>387</v>
      </c>
      <c r="C389" s="3" t="s">
        <v>388</v>
      </c>
      <c r="D389" s="3" t="s">
        <v>4497</v>
      </c>
      <c r="E389"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42200.343263888884</v>
      </c>
      <c r="T389" s="10">
        <f t="shared" si="27"/>
        <v>42230.916666666664</v>
      </c>
    </row>
    <row r="390" spans="1:20" ht="49" x14ac:dyDescent="0.25">
      <c r="A390" s="6">
        <f t="shared" si="24"/>
        <v>126.16000000000001</v>
      </c>
      <c r="B390">
        <v>388</v>
      </c>
      <c r="C390" s="3" t="s">
        <v>389</v>
      </c>
      <c r="D390" s="3" t="s">
        <v>4498</v>
      </c>
      <c r="E390"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42548.742824074077</v>
      </c>
      <c r="T390" s="10">
        <f t="shared" si="27"/>
        <v>42578.742824074077</v>
      </c>
    </row>
    <row r="391" spans="1:20" ht="49" x14ac:dyDescent="0.25">
      <c r="A391" s="6">
        <f t="shared" si="24"/>
        <v>181.53547058823528</v>
      </c>
      <c r="B391">
        <v>389</v>
      </c>
      <c r="C391" s="3" t="s">
        <v>390</v>
      </c>
      <c r="D391" s="3" t="s">
        <v>4499</v>
      </c>
      <c r="E391"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41673.729745370365</v>
      </c>
      <c r="T391" s="10">
        <f t="shared" si="27"/>
        <v>41705.624305555553</v>
      </c>
    </row>
    <row r="392" spans="1:20" ht="49" x14ac:dyDescent="0.25">
      <c r="A392" s="6">
        <f t="shared" si="24"/>
        <v>100</v>
      </c>
      <c r="B392">
        <v>390</v>
      </c>
      <c r="C392" s="3" t="s">
        <v>391</v>
      </c>
      <c r="D392" s="3" t="s">
        <v>4500</v>
      </c>
      <c r="E392"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42111.703379629624</v>
      </c>
      <c r="T392" s="10">
        <f t="shared" si="27"/>
        <v>42131.703379629624</v>
      </c>
    </row>
    <row r="393" spans="1:20" ht="49" x14ac:dyDescent="0.25">
      <c r="A393" s="6">
        <f t="shared" si="24"/>
        <v>100.61</v>
      </c>
      <c r="B393">
        <v>391</v>
      </c>
      <c r="C393" s="3" t="s">
        <v>392</v>
      </c>
      <c r="D393" s="3" t="s">
        <v>4501</v>
      </c>
      <c r="E393"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40864.708923611113</v>
      </c>
      <c r="T393" s="10">
        <f t="shared" si="27"/>
        <v>40894.707638888889</v>
      </c>
    </row>
    <row r="394" spans="1:20" ht="49" x14ac:dyDescent="0.25">
      <c r="A394" s="6">
        <f t="shared" si="24"/>
        <v>100.9027027027027</v>
      </c>
      <c r="B394">
        <v>392</v>
      </c>
      <c r="C394" s="3" t="s">
        <v>393</v>
      </c>
      <c r="D394" s="3" t="s">
        <v>4502</v>
      </c>
      <c r="E394"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40763.383923611109</v>
      </c>
      <c r="T394" s="10">
        <f t="shared" si="27"/>
        <v>40793.791666666664</v>
      </c>
    </row>
    <row r="395" spans="1:20" ht="33" x14ac:dyDescent="0.25">
      <c r="A395" s="6">
        <f t="shared" si="24"/>
        <v>110.446</v>
      </c>
      <c r="B395">
        <v>393</v>
      </c>
      <c r="C395" s="3" t="s">
        <v>394</v>
      </c>
      <c r="D395" s="3" t="s">
        <v>4503</v>
      </c>
      <c r="E395"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41526.375601851847</v>
      </c>
      <c r="T395" s="10">
        <f t="shared" si="27"/>
        <v>41557.375601851847</v>
      </c>
    </row>
    <row r="396" spans="1:20" ht="49" x14ac:dyDescent="0.25">
      <c r="A396" s="6">
        <f t="shared" si="24"/>
        <v>111.8936170212766</v>
      </c>
      <c r="B396">
        <v>394</v>
      </c>
      <c r="C396" s="3" t="s">
        <v>395</v>
      </c>
      <c r="D396" s="3" t="s">
        <v>4504</v>
      </c>
      <c r="E396">
        <v>4700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42417.48474537037</v>
      </c>
      <c r="T396" s="10">
        <f t="shared" si="27"/>
        <v>42477.443078703705</v>
      </c>
    </row>
    <row r="397" spans="1:20" ht="49" x14ac:dyDescent="0.25">
      <c r="A397" s="6">
        <f t="shared" si="24"/>
        <v>108.04450000000001</v>
      </c>
      <c r="B397">
        <v>395</v>
      </c>
      <c r="C397" s="3" t="s">
        <v>396</v>
      </c>
      <c r="D397" s="3" t="s">
        <v>4505</v>
      </c>
      <c r="E397"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40990.575925925921</v>
      </c>
      <c r="T397" s="10">
        <f t="shared" si="27"/>
        <v>41026.563888888886</v>
      </c>
    </row>
    <row r="398" spans="1:20" ht="49" x14ac:dyDescent="0.25">
      <c r="A398" s="6">
        <f t="shared" si="24"/>
        <v>106.66666666666667</v>
      </c>
      <c r="B398">
        <v>396</v>
      </c>
      <c r="C398" s="3" t="s">
        <v>397</v>
      </c>
      <c r="D398" s="3" t="s">
        <v>4506</v>
      </c>
      <c r="E398"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41082.231550925921</v>
      </c>
      <c r="T398" s="10">
        <f t="shared" si="27"/>
        <v>41097.231550925921</v>
      </c>
    </row>
    <row r="399" spans="1:20" ht="65" x14ac:dyDescent="0.25">
      <c r="A399" s="6">
        <f t="shared" si="24"/>
        <v>103.90027322404372</v>
      </c>
      <c r="B399">
        <v>397</v>
      </c>
      <c r="C399" s="3" t="s">
        <v>398</v>
      </c>
      <c r="D399" s="3" t="s">
        <v>4507</v>
      </c>
      <c r="E399"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40379.443101851852</v>
      </c>
      <c r="T399" s="10">
        <f t="shared" si="27"/>
        <v>40421.822222222218</v>
      </c>
    </row>
    <row r="400" spans="1:20" ht="49" x14ac:dyDescent="0.25">
      <c r="A400" s="6">
        <f t="shared" si="24"/>
        <v>125.16000000000001</v>
      </c>
      <c r="B400">
        <v>398</v>
      </c>
      <c r="C400" s="3" t="s">
        <v>399</v>
      </c>
      <c r="D400" s="3" t="s">
        <v>4508</v>
      </c>
      <c r="E400"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42078.459791666661</v>
      </c>
      <c r="T400" s="10">
        <f t="shared" si="27"/>
        <v>42123.459791666661</v>
      </c>
    </row>
    <row r="401" spans="1:20" ht="49" x14ac:dyDescent="0.25">
      <c r="A401" s="6">
        <f t="shared" si="24"/>
        <v>106.80499999999999</v>
      </c>
      <c r="B401">
        <v>399</v>
      </c>
      <c r="C401" s="3" t="s">
        <v>400</v>
      </c>
      <c r="D401" s="3" t="s">
        <v>4509</v>
      </c>
      <c r="E401">
        <v>20000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42687.542442129627</v>
      </c>
      <c r="T401" s="10">
        <f t="shared" si="27"/>
        <v>42718.166666666664</v>
      </c>
    </row>
    <row r="402" spans="1:20" ht="49" x14ac:dyDescent="0.25">
      <c r="A402" s="6">
        <f t="shared" si="24"/>
        <v>112.30249999999999</v>
      </c>
      <c r="B402">
        <v>400</v>
      </c>
      <c r="C402" s="3" t="s">
        <v>401</v>
      </c>
      <c r="D402" s="3" t="s">
        <v>4510</v>
      </c>
      <c r="E402"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41745.302627314813</v>
      </c>
      <c r="T402" s="10">
        <f t="shared" si="27"/>
        <v>41775.8125</v>
      </c>
    </row>
    <row r="403" spans="1:20" ht="49" x14ac:dyDescent="0.25">
      <c r="A403" s="6">
        <f t="shared" si="24"/>
        <v>103.812</v>
      </c>
      <c r="B403">
        <v>401</v>
      </c>
      <c r="C403" s="3" t="s">
        <v>402</v>
      </c>
      <c r="D403" s="3" t="s">
        <v>4511</v>
      </c>
      <c r="E403"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40732.508912037032</v>
      </c>
      <c r="T403" s="10">
        <f t="shared" si="27"/>
        <v>40762.508912037032</v>
      </c>
    </row>
    <row r="404" spans="1:20" ht="49" x14ac:dyDescent="0.25">
      <c r="A404" s="6">
        <f t="shared" si="24"/>
        <v>141.65</v>
      </c>
      <c r="B404">
        <v>402</v>
      </c>
      <c r="C404" s="3" t="s">
        <v>403</v>
      </c>
      <c r="D404" s="3" t="s">
        <v>4512</v>
      </c>
      <c r="E404"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42292.206215277773</v>
      </c>
      <c r="T404" s="10">
        <f t="shared" si="27"/>
        <v>42313.247881944444</v>
      </c>
    </row>
    <row r="405" spans="1:20" ht="49" x14ac:dyDescent="0.25">
      <c r="A405" s="6">
        <f t="shared" si="24"/>
        <v>105.25999999999999</v>
      </c>
      <c r="B405">
        <v>403</v>
      </c>
      <c r="C405" s="3" t="s">
        <v>404</v>
      </c>
      <c r="D405" s="3" t="s">
        <v>4513</v>
      </c>
      <c r="E405"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40717.977326388886</v>
      </c>
      <c r="T405" s="10">
        <f t="shared" si="27"/>
        <v>40764.963888888888</v>
      </c>
    </row>
    <row r="406" spans="1:20" ht="49" x14ac:dyDescent="0.25">
      <c r="A406" s="6">
        <f t="shared" si="24"/>
        <v>103.09142857142857</v>
      </c>
      <c r="B406">
        <v>404</v>
      </c>
      <c r="C406" s="3" t="s">
        <v>405</v>
      </c>
      <c r="D406" s="3" t="s">
        <v>4514</v>
      </c>
      <c r="E406"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41646.294699074075</v>
      </c>
      <c r="T406" s="10">
        <f t="shared" si="27"/>
        <v>41675.627777777772</v>
      </c>
    </row>
    <row r="407" spans="1:20" ht="33" x14ac:dyDescent="0.25">
      <c r="A407" s="6">
        <f t="shared" si="24"/>
        <v>107.6595744680851</v>
      </c>
      <c r="B407">
        <v>405</v>
      </c>
      <c r="C407" s="3" t="s">
        <v>406</v>
      </c>
      <c r="D407" s="3" t="s">
        <v>4515</v>
      </c>
      <c r="E407"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41673.751608796294</v>
      </c>
      <c r="T407" s="10">
        <f t="shared" si="27"/>
        <v>41703.751608796294</v>
      </c>
    </row>
    <row r="408" spans="1:20" ht="49" x14ac:dyDescent="0.25">
      <c r="A408" s="6">
        <f t="shared" si="24"/>
        <v>107.70464285714286</v>
      </c>
      <c r="B408">
        <v>406</v>
      </c>
      <c r="C408" s="3" t="s">
        <v>407</v>
      </c>
      <c r="D408" s="3" t="s">
        <v>4516</v>
      </c>
      <c r="E408"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40637.82913194444</v>
      </c>
      <c r="T408" s="10">
        <f t="shared" si="27"/>
        <v>40671.915972222218</v>
      </c>
    </row>
    <row r="409" spans="1:20" ht="49" x14ac:dyDescent="0.25">
      <c r="A409" s="6">
        <f t="shared" si="24"/>
        <v>101.55000000000001</v>
      </c>
      <c r="B409">
        <v>407</v>
      </c>
      <c r="C409" s="3" t="s">
        <v>408</v>
      </c>
      <c r="D409" s="3" t="s">
        <v>4517</v>
      </c>
      <c r="E409"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40806.537615740737</v>
      </c>
      <c r="T409" s="10">
        <f t="shared" si="27"/>
        <v>40866.579282407409</v>
      </c>
    </row>
    <row r="410" spans="1:20" ht="49" x14ac:dyDescent="0.25">
      <c r="A410" s="6">
        <f t="shared" si="24"/>
        <v>101.43766666666667</v>
      </c>
      <c r="B410">
        <v>408</v>
      </c>
      <c r="C410" s="3" t="s">
        <v>409</v>
      </c>
      <c r="D410" s="3" t="s">
        <v>4518</v>
      </c>
      <c r="E410"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41543.402662037035</v>
      </c>
      <c r="T410" s="10">
        <f t="shared" si="27"/>
        <v>41583.444328703699</v>
      </c>
    </row>
    <row r="411" spans="1:20" ht="49" x14ac:dyDescent="0.25">
      <c r="A411" s="6">
        <f t="shared" si="24"/>
        <v>136.79999999999998</v>
      </c>
      <c r="B411">
        <v>409</v>
      </c>
      <c r="C411" s="3" t="s">
        <v>410</v>
      </c>
      <c r="D411" s="3" t="s">
        <v>4519</v>
      </c>
      <c r="E411">
        <v>500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42543.529444444437</v>
      </c>
      <c r="T411" s="10">
        <f t="shared" si="27"/>
        <v>42573.529444444437</v>
      </c>
    </row>
    <row r="412" spans="1:20" ht="49" x14ac:dyDescent="0.25">
      <c r="A412" s="6">
        <f t="shared" si="24"/>
        <v>128.29999999999998</v>
      </c>
      <c r="B412">
        <v>410</v>
      </c>
      <c r="C412" s="3" t="s">
        <v>411</v>
      </c>
      <c r="D412" s="3" t="s">
        <v>4520</v>
      </c>
      <c r="E412">
        <v>1000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42113.64811342593</v>
      </c>
      <c r="T412" s="10">
        <f t="shared" si="27"/>
        <v>42173.64811342593</v>
      </c>
    </row>
    <row r="413" spans="1:20" ht="49" x14ac:dyDescent="0.25">
      <c r="A413" s="6">
        <f t="shared" si="24"/>
        <v>101.05</v>
      </c>
      <c r="B413">
        <v>411</v>
      </c>
      <c r="C413" s="3" t="s">
        <v>412</v>
      </c>
      <c r="D413" s="3" t="s">
        <v>4521</v>
      </c>
      <c r="E413"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41597.842638888884</v>
      </c>
      <c r="T413" s="10">
        <f t="shared" si="27"/>
        <v>41629.875</v>
      </c>
    </row>
    <row r="414" spans="1:20" ht="49" x14ac:dyDescent="0.25">
      <c r="A414" s="6">
        <f t="shared" si="24"/>
        <v>126.84</v>
      </c>
      <c r="B414">
        <v>412</v>
      </c>
      <c r="C414" s="3" t="s">
        <v>413</v>
      </c>
      <c r="D414" s="3" t="s">
        <v>4522</v>
      </c>
      <c r="E414"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41099.409467592588</v>
      </c>
      <c r="T414" s="10">
        <f t="shared" si="27"/>
        <v>41115.409467592588</v>
      </c>
    </row>
    <row r="415" spans="1:20" ht="49" x14ac:dyDescent="0.25">
      <c r="A415" s="6">
        <f t="shared" si="24"/>
        <v>105.0859375</v>
      </c>
      <c r="B415">
        <v>413</v>
      </c>
      <c r="C415" s="3" t="s">
        <v>414</v>
      </c>
      <c r="D415" s="3" t="s">
        <v>4523</v>
      </c>
      <c r="E415"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41079.54410879629</v>
      </c>
      <c r="T415" s="10">
        <f t="shared" si="27"/>
        <v>41109.54410879629</v>
      </c>
    </row>
    <row r="416" spans="1:20" ht="49" x14ac:dyDescent="0.25">
      <c r="A416" s="6">
        <f t="shared" si="24"/>
        <v>102.85405405405406</v>
      </c>
      <c r="B416">
        <v>414</v>
      </c>
      <c r="C416" s="3" t="s">
        <v>415</v>
      </c>
      <c r="D416" s="3" t="s">
        <v>4524</v>
      </c>
      <c r="E416"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41528.72991898148</v>
      </c>
      <c r="T416" s="10">
        <f t="shared" si="27"/>
        <v>41558.72991898148</v>
      </c>
    </row>
    <row r="417" spans="1:20" ht="65" x14ac:dyDescent="0.25">
      <c r="A417" s="6">
        <f t="shared" si="24"/>
        <v>102.14714285714285</v>
      </c>
      <c r="B417">
        <v>415</v>
      </c>
      <c r="C417" s="3" t="s">
        <v>416</v>
      </c>
      <c r="D417" s="3" t="s">
        <v>4525</v>
      </c>
      <c r="E417">
        <v>1400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41904.518541666665</v>
      </c>
      <c r="T417" s="10">
        <f t="shared" si="27"/>
        <v>41929.166666666664</v>
      </c>
    </row>
    <row r="418" spans="1:20" ht="33" x14ac:dyDescent="0.25">
      <c r="A418" s="6">
        <f t="shared" si="24"/>
        <v>120.21700000000001</v>
      </c>
      <c r="B418">
        <v>416</v>
      </c>
      <c r="C418" s="3" t="s">
        <v>417</v>
      </c>
      <c r="D418" s="3" t="s">
        <v>4526</v>
      </c>
      <c r="E418"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41648.062858796293</v>
      </c>
      <c r="T418" s="10">
        <f t="shared" si="27"/>
        <v>41678.062858796293</v>
      </c>
    </row>
    <row r="419" spans="1:20" ht="49" x14ac:dyDescent="0.25">
      <c r="A419" s="6">
        <f t="shared" si="24"/>
        <v>100.24761904761905</v>
      </c>
      <c r="B419">
        <v>417</v>
      </c>
      <c r="C419" s="3" t="s">
        <v>418</v>
      </c>
      <c r="D419" s="3" t="s">
        <v>4527</v>
      </c>
      <c r="E419"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41360.63726851852</v>
      </c>
      <c r="T419" s="10">
        <f t="shared" si="27"/>
        <v>41371.856249999997</v>
      </c>
    </row>
    <row r="420" spans="1:20" ht="49" x14ac:dyDescent="0.25">
      <c r="A420" s="6">
        <f t="shared" si="24"/>
        <v>100.63392857142857</v>
      </c>
      <c r="B420">
        <v>418</v>
      </c>
      <c r="C420" s="3" t="s">
        <v>419</v>
      </c>
      <c r="D420" s="3" t="s">
        <v>4528</v>
      </c>
      <c r="E420"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42177.94903935185</v>
      </c>
      <c r="T420" s="10">
        <f t="shared" si="27"/>
        <v>42207.94903935185</v>
      </c>
    </row>
    <row r="421" spans="1:20" ht="49" x14ac:dyDescent="0.25">
      <c r="A421" s="6">
        <f t="shared" si="24"/>
        <v>100.4375</v>
      </c>
      <c r="B421">
        <v>419</v>
      </c>
      <c r="C421" s="3" t="s">
        <v>420</v>
      </c>
      <c r="D421" s="3" t="s">
        <v>4529</v>
      </c>
      <c r="E421"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41394.509108796294</v>
      </c>
      <c r="T421" s="10">
        <f t="shared" si="27"/>
        <v>41454.509108796294</v>
      </c>
    </row>
    <row r="422" spans="1:20" ht="49" x14ac:dyDescent="0.25">
      <c r="A422" s="6">
        <f t="shared" si="24"/>
        <v>0.43939393939393945</v>
      </c>
      <c r="B422">
        <v>420</v>
      </c>
      <c r="C422" s="3" t="s">
        <v>421</v>
      </c>
      <c r="D422" s="3" t="s">
        <v>4530</v>
      </c>
      <c r="E422">
        <v>3300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41681.903136574074</v>
      </c>
      <c r="T422" s="10">
        <f t="shared" si="27"/>
        <v>41711.861469907402</v>
      </c>
    </row>
    <row r="423" spans="1:20" ht="49" x14ac:dyDescent="0.25">
      <c r="A423" s="6">
        <f t="shared" si="24"/>
        <v>2.0066666666666677</v>
      </c>
      <c r="B423">
        <v>421</v>
      </c>
      <c r="C423" s="3" t="s">
        <v>422</v>
      </c>
      <c r="D423" s="3" t="s">
        <v>4531</v>
      </c>
      <c r="E423">
        <v>15000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42177.158055555548</v>
      </c>
      <c r="T423" s="10">
        <f t="shared" si="27"/>
        <v>42237.158055555548</v>
      </c>
    </row>
    <row r="424" spans="1:20" ht="49" x14ac:dyDescent="0.25">
      <c r="A424" s="6">
        <f t="shared" si="24"/>
        <v>1.0750000000000037</v>
      </c>
      <c r="B424">
        <v>422</v>
      </c>
      <c r="C424" s="3" t="s">
        <v>423</v>
      </c>
      <c r="D424" s="3" t="s">
        <v>4532</v>
      </c>
      <c r="E424">
        <v>40000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41862.927048611105</v>
      </c>
      <c r="T424" s="10">
        <f t="shared" si="27"/>
        <v>41892.927048611105</v>
      </c>
    </row>
    <row r="425" spans="1:20" ht="49" x14ac:dyDescent="0.25">
      <c r="A425" s="6">
        <f t="shared" si="24"/>
        <v>0.76500000000000457</v>
      </c>
      <c r="B425">
        <v>423</v>
      </c>
      <c r="C425" s="3" t="s">
        <v>424</v>
      </c>
      <c r="D425" s="3" t="s">
        <v>4533</v>
      </c>
      <c r="E425">
        <v>20000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41400.592939814815</v>
      </c>
      <c r="T425" s="10">
        <f t="shared" si="27"/>
        <v>41430.592939814815</v>
      </c>
    </row>
    <row r="426" spans="1:20" ht="49" x14ac:dyDescent="0.25">
      <c r="A426" s="6">
        <f t="shared" si="24"/>
        <v>6.7966666666666731</v>
      </c>
      <c r="B426">
        <v>424</v>
      </c>
      <c r="C426" s="3" t="s">
        <v>425</v>
      </c>
      <c r="D426" s="3" t="s">
        <v>4534</v>
      </c>
      <c r="E426">
        <v>3000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40934.042812499996</v>
      </c>
      <c r="T426" s="10">
        <f t="shared" si="27"/>
        <v>40994.001145833332</v>
      </c>
    </row>
    <row r="427" spans="1:20" ht="49" x14ac:dyDescent="0.25">
      <c r="A427" s="6">
        <f t="shared" si="24"/>
        <v>1.2000000000000899E-2</v>
      </c>
      <c r="B427">
        <v>425</v>
      </c>
      <c r="C427" s="3" t="s">
        <v>426</v>
      </c>
      <c r="D427" s="3" t="s">
        <v>4535</v>
      </c>
      <c r="E427">
        <v>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42275.527824074066</v>
      </c>
      <c r="T427" s="10">
        <f t="shared" si="27"/>
        <v>42335.569490740738</v>
      </c>
    </row>
    <row r="428" spans="1:20" ht="49" x14ac:dyDescent="0.25">
      <c r="A428" s="6">
        <f t="shared" si="24"/>
        <v>1.3299999999999979</v>
      </c>
      <c r="B428">
        <v>426</v>
      </c>
      <c r="C428" s="3" t="s">
        <v>427</v>
      </c>
      <c r="D428" s="3" t="s">
        <v>4536</v>
      </c>
      <c r="E428">
        <v>10000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42400.378634259258</v>
      </c>
      <c r="T428" s="10">
        <f t="shared" si="27"/>
        <v>42430.378634259258</v>
      </c>
    </row>
    <row r="429" spans="1:20" ht="49" x14ac:dyDescent="0.25">
      <c r="A429" s="6">
        <f t="shared" si="24"/>
        <v>0</v>
      </c>
      <c r="B429">
        <v>427</v>
      </c>
      <c r="C429" s="3" t="s">
        <v>428</v>
      </c>
      <c r="D429" s="3" t="s">
        <v>4537</v>
      </c>
      <c r="E429">
        <v>6500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42285.575694444437</v>
      </c>
      <c r="T429" s="10">
        <f t="shared" si="27"/>
        <v>42299.457638888889</v>
      </c>
    </row>
    <row r="430" spans="1:20" ht="33" x14ac:dyDescent="0.25">
      <c r="A430" s="6">
        <f t="shared" si="24"/>
        <v>5.6333333333333346</v>
      </c>
      <c r="B430">
        <v>428</v>
      </c>
      <c r="C430" s="3" t="s">
        <v>429</v>
      </c>
      <c r="D430" s="3" t="s">
        <v>4538</v>
      </c>
      <c r="E430">
        <v>12000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41778.433391203704</v>
      </c>
      <c r="T430" s="10">
        <f t="shared" si="27"/>
        <v>41806.583333333328</v>
      </c>
    </row>
    <row r="431" spans="1:20" ht="65" x14ac:dyDescent="0.25">
      <c r="A431" s="6">
        <f t="shared" si="24"/>
        <v>0</v>
      </c>
      <c r="B431">
        <v>429</v>
      </c>
      <c r="C431" s="3" t="s">
        <v>430</v>
      </c>
      <c r="D431" s="3" t="s">
        <v>4539</v>
      </c>
      <c r="E431">
        <v>5000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40070.568078703705</v>
      </c>
      <c r="T431" s="10">
        <f t="shared" si="27"/>
        <v>40143.874305555553</v>
      </c>
    </row>
    <row r="432" spans="1:20" ht="33" x14ac:dyDescent="0.25">
      <c r="A432" s="6">
        <f t="shared" si="24"/>
        <v>2.4000000000000021</v>
      </c>
      <c r="B432">
        <v>430</v>
      </c>
      <c r="C432" s="3" t="s">
        <v>431</v>
      </c>
      <c r="D432" s="3" t="s">
        <v>4540</v>
      </c>
      <c r="E432">
        <v>1000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41512.773923611108</v>
      </c>
      <c r="T432" s="10">
        <f t="shared" si="27"/>
        <v>41527.773923611108</v>
      </c>
    </row>
    <row r="433" spans="1:20" ht="49" x14ac:dyDescent="0.25">
      <c r="A433" s="6">
        <f t="shared" si="24"/>
        <v>13.83333333333333</v>
      </c>
      <c r="B433">
        <v>431</v>
      </c>
      <c r="C433" s="3" t="s">
        <v>432</v>
      </c>
      <c r="D433" s="3" t="s">
        <v>4541</v>
      </c>
      <c r="E433">
        <v>3000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42526.537997685176</v>
      </c>
      <c r="T433" s="10">
        <f t="shared" si="27"/>
        <v>42556.537997685176</v>
      </c>
    </row>
    <row r="434" spans="1:20" ht="49" x14ac:dyDescent="0.25">
      <c r="A434" s="6">
        <f t="shared" si="24"/>
        <v>9.4999999999999964</v>
      </c>
      <c r="B434">
        <v>432</v>
      </c>
      <c r="C434" s="3" t="s">
        <v>433</v>
      </c>
      <c r="D434" s="3" t="s">
        <v>4542</v>
      </c>
      <c r="E434">
        <v>6000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42238.39329861111</v>
      </c>
      <c r="T434" s="10">
        <f t="shared" si="27"/>
        <v>42298.39329861111</v>
      </c>
    </row>
    <row r="435" spans="1:20" ht="65" x14ac:dyDescent="0.25">
      <c r="A435" s="6">
        <f t="shared" si="24"/>
        <v>0</v>
      </c>
      <c r="B435">
        <v>433</v>
      </c>
      <c r="C435" s="3" t="s">
        <v>434</v>
      </c>
      <c r="D435" s="3" t="s">
        <v>4543</v>
      </c>
      <c r="E435">
        <v>3000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42228.29655092593</v>
      </c>
      <c r="T435" s="10">
        <f t="shared" si="27"/>
        <v>42288.29655092593</v>
      </c>
    </row>
    <row r="436" spans="1:20" ht="49" x14ac:dyDescent="0.25">
      <c r="A436" s="6">
        <f t="shared" si="24"/>
        <v>5.0000000000000044</v>
      </c>
      <c r="B436">
        <v>434</v>
      </c>
      <c r="C436" s="3" t="s">
        <v>435</v>
      </c>
      <c r="D436" s="3" t="s">
        <v>4544</v>
      </c>
      <c r="E436">
        <v>2500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41576.501180555555</v>
      </c>
      <c r="T436" s="10">
        <f t="shared" si="27"/>
        <v>41609.542847222219</v>
      </c>
    </row>
    <row r="437" spans="1:20" ht="49" x14ac:dyDescent="0.25">
      <c r="A437" s="6">
        <f t="shared" si="24"/>
        <v>2.7272727272764641E-3</v>
      </c>
      <c r="B437">
        <v>435</v>
      </c>
      <c r="C437" s="3" t="s">
        <v>436</v>
      </c>
      <c r="D437" s="3" t="s">
        <v>4545</v>
      </c>
      <c r="E437">
        <v>110000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41500.414120370369</v>
      </c>
      <c r="T437" s="10">
        <f t="shared" si="27"/>
        <v>41530.414120370369</v>
      </c>
    </row>
    <row r="438" spans="1:20" ht="49" x14ac:dyDescent="0.25">
      <c r="A438" s="6">
        <f t="shared" si="24"/>
        <v>0</v>
      </c>
      <c r="B438">
        <v>436</v>
      </c>
      <c r="C438" s="3" t="s">
        <v>437</v>
      </c>
      <c r="D438" s="3" t="s">
        <v>4546</v>
      </c>
      <c r="E438">
        <v>1000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41456.029085648144</v>
      </c>
      <c r="T438" s="10">
        <f t="shared" si="27"/>
        <v>41486.029085648144</v>
      </c>
    </row>
    <row r="439" spans="1:20" ht="49" x14ac:dyDescent="0.25">
      <c r="A439" s="6">
        <f t="shared" si="24"/>
        <v>0</v>
      </c>
      <c r="B439">
        <v>437</v>
      </c>
      <c r="C439" s="3" t="s">
        <v>438</v>
      </c>
      <c r="D439" s="3" t="s">
        <v>4547</v>
      </c>
      <c r="E439">
        <v>7000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42590.985254629624</v>
      </c>
      <c r="T439" s="10">
        <f t="shared" si="27"/>
        <v>42650.985254629624</v>
      </c>
    </row>
    <row r="440" spans="1:20" ht="49" x14ac:dyDescent="0.25">
      <c r="A440" s="6">
        <f t="shared" si="24"/>
        <v>9.379999999999999</v>
      </c>
      <c r="B440">
        <v>438</v>
      </c>
      <c r="C440" s="3" t="s">
        <v>439</v>
      </c>
      <c r="D440" s="3" t="s">
        <v>4548</v>
      </c>
      <c r="E440">
        <v>20000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42295.927754629629</v>
      </c>
      <c r="T440" s="10">
        <f t="shared" si="27"/>
        <v>42325.969421296293</v>
      </c>
    </row>
    <row r="441" spans="1:20" ht="49" x14ac:dyDescent="0.25">
      <c r="A441" s="6">
        <f t="shared" si="24"/>
        <v>0</v>
      </c>
      <c r="B441">
        <v>439</v>
      </c>
      <c r="C441" s="3" t="s">
        <v>440</v>
      </c>
      <c r="D441" s="3" t="s">
        <v>4549</v>
      </c>
      <c r="E441">
        <v>450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41919.428449074068</v>
      </c>
      <c r="T441" s="10">
        <f t="shared" si="27"/>
        <v>41929.428449074068</v>
      </c>
    </row>
    <row r="442" spans="1:20" ht="49" x14ac:dyDescent="0.25">
      <c r="A442" s="6">
        <f t="shared" si="24"/>
        <v>0.10000000000000009</v>
      </c>
      <c r="B442">
        <v>440</v>
      </c>
      <c r="C442" s="3" t="s">
        <v>441</v>
      </c>
      <c r="D442" s="3" t="s">
        <v>4550</v>
      </c>
      <c r="E442">
        <v>5000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42423.652233796289</v>
      </c>
      <c r="T442" s="10">
        <f t="shared" si="27"/>
        <v>42453.610567129632</v>
      </c>
    </row>
    <row r="443" spans="1:20" ht="49" x14ac:dyDescent="0.25">
      <c r="A443" s="6">
        <f t="shared" si="24"/>
        <v>0</v>
      </c>
      <c r="B443">
        <v>441</v>
      </c>
      <c r="C443" s="3" t="s">
        <v>442</v>
      </c>
      <c r="D443" s="3" t="s">
        <v>4551</v>
      </c>
      <c r="E443">
        <v>400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41550.460601851846</v>
      </c>
      <c r="T443" s="10">
        <f t="shared" si="27"/>
        <v>41580.460601851846</v>
      </c>
    </row>
    <row r="444" spans="1:20" ht="18" x14ac:dyDescent="0.25">
      <c r="A444" s="6">
        <f t="shared" si="24"/>
        <v>39.358823529411765</v>
      </c>
      <c r="B444">
        <v>442</v>
      </c>
      <c r="C444" s="3" t="s">
        <v>443</v>
      </c>
      <c r="D444" s="3" t="s">
        <v>4552</v>
      </c>
      <c r="E444">
        <v>17000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42024.555358796293</v>
      </c>
      <c r="T444" s="10">
        <f t="shared" si="27"/>
        <v>42054.555358796293</v>
      </c>
    </row>
    <row r="445" spans="1:20" ht="49" x14ac:dyDescent="0.25">
      <c r="A445" s="6">
        <f t="shared" si="24"/>
        <v>0.10000000000000009</v>
      </c>
      <c r="B445">
        <v>443</v>
      </c>
      <c r="C445" s="3" t="s">
        <v>444</v>
      </c>
      <c r="D445" s="3" t="s">
        <v>4553</v>
      </c>
      <c r="E445">
        <v>10000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>
        <f t="shared" si="25"/>
        <v>5</v>
      </c>
      <c r="Q445" t="s">
        <v>8310</v>
      </c>
      <c r="R445" t="s">
        <v>8316</v>
      </c>
      <c r="S445" s="10">
        <f t="shared" si="26"/>
        <v>41649.681724537033</v>
      </c>
      <c r="T445" s="10">
        <f t="shared" si="27"/>
        <v>41679.681724537033</v>
      </c>
    </row>
    <row r="446" spans="1:20" ht="33" x14ac:dyDescent="0.25">
      <c r="A446" s="6">
        <f t="shared" si="24"/>
        <v>5.0000000000000044</v>
      </c>
      <c r="B446">
        <v>444</v>
      </c>
      <c r="C446" s="3" t="s">
        <v>445</v>
      </c>
      <c r="D446" s="3" t="s">
        <v>4554</v>
      </c>
      <c r="E446">
        <v>1000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40894.57362268518</v>
      </c>
      <c r="T446" s="10">
        <f t="shared" si="27"/>
        <v>40954.57362268518</v>
      </c>
    </row>
    <row r="447" spans="1:20" ht="49" x14ac:dyDescent="0.25">
      <c r="A447" s="6">
        <f t="shared" si="24"/>
        <v>3.3333333333329662E-3</v>
      </c>
      <c r="B447">
        <v>445</v>
      </c>
      <c r="C447" s="3" t="s">
        <v>446</v>
      </c>
      <c r="D447" s="3" t="s">
        <v>4555</v>
      </c>
      <c r="E447">
        <v>60000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42130.002025462956</v>
      </c>
      <c r="T447" s="10">
        <f t="shared" si="27"/>
        <v>42145.002025462956</v>
      </c>
    </row>
    <row r="448" spans="1:20" ht="49" x14ac:dyDescent="0.25">
      <c r="A448" s="6">
        <f t="shared" si="24"/>
        <v>7.2952380952380995</v>
      </c>
      <c r="B448">
        <v>446</v>
      </c>
      <c r="C448" s="3" t="s">
        <v>447</v>
      </c>
      <c r="D448" s="3" t="s">
        <v>4556</v>
      </c>
      <c r="E448">
        <v>10500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42036.750231481477</v>
      </c>
      <c r="T448" s="10">
        <f t="shared" si="27"/>
        <v>42066.750231481477</v>
      </c>
    </row>
    <row r="449" spans="1:20" ht="49" x14ac:dyDescent="0.25">
      <c r="A449" s="6">
        <f t="shared" si="24"/>
        <v>1.6666666666664831E-2</v>
      </c>
      <c r="B449">
        <v>447</v>
      </c>
      <c r="C449" s="3" t="s">
        <v>448</v>
      </c>
      <c r="D449" s="3" t="s">
        <v>4557</v>
      </c>
      <c r="E449">
        <v>30000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41331.22179398148</v>
      </c>
      <c r="T449" s="10">
        <f t="shared" si="27"/>
        <v>41356.180127314808</v>
      </c>
    </row>
    <row r="450" spans="1:20" ht="49" x14ac:dyDescent="0.25">
      <c r="A450" s="6">
        <f t="shared" si="24"/>
        <v>3.2804000000000055</v>
      </c>
      <c r="B450">
        <v>448</v>
      </c>
      <c r="C450" s="3" t="s">
        <v>449</v>
      </c>
      <c r="D450" s="3" t="s">
        <v>4558</v>
      </c>
      <c r="E450">
        <v>2500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41753.424710648142</v>
      </c>
      <c r="T450" s="10">
        <f t="shared" si="27"/>
        <v>41773.424710648142</v>
      </c>
    </row>
    <row r="451" spans="1:20" ht="49" x14ac:dyDescent="0.25">
      <c r="A451" s="6">
        <f t="shared" ref="A451:A514" si="28">((F451-E451)/E451+1)*100</f>
        <v>2.2499999999999964</v>
      </c>
      <c r="B451">
        <v>449</v>
      </c>
      <c r="C451" s="3" t="s">
        <v>450</v>
      </c>
      <c r="D451" s="3" t="s">
        <v>4559</v>
      </c>
      <c r="E451">
        <v>2000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>
        <f t="shared" ref="P451:P514" si="29">F451/M451</f>
        <v>9</v>
      </c>
      <c r="Q451" t="s">
        <v>8310</v>
      </c>
      <c r="R451" t="s">
        <v>8316</v>
      </c>
      <c r="S451" s="10">
        <f t="shared" ref="S451:S514" si="30">(((K451/60)/60)/24)+DATE(1970,1,1)+(-8/24)</f>
        <v>41534.234780092593</v>
      </c>
      <c r="T451" s="10">
        <f t="shared" ref="T451:T514" si="31">(((J451/60)/60)/24)+DATE(1970,1,1)+(-8/24)</f>
        <v>41564.234780092593</v>
      </c>
    </row>
    <row r="452" spans="1:20" ht="49" x14ac:dyDescent="0.25">
      <c r="A452" s="6">
        <f t="shared" si="28"/>
        <v>0.79200000000000381</v>
      </c>
      <c r="B452">
        <v>450</v>
      </c>
      <c r="C452" s="3" t="s">
        <v>451</v>
      </c>
      <c r="D452" s="3" t="s">
        <v>4560</v>
      </c>
      <c r="E452">
        <v>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41654.61342592592</v>
      </c>
      <c r="T452" s="10">
        <f t="shared" si="31"/>
        <v>41684.61342592592</v>
      </c>
    </row>
    <row r="453" spans="1:20" ht="49" x14ac:dyDescent="0.25">
      <c r="A453" s="6">
        <f t="shared" si="28"/>
        <v>0</v>
      </c>
      <c r="B453">
        <v>451</v>
      </c>
      <c r="C453" s="3" t="s">
        <v>452</v>
      </c>
      <c r="D453" s="3" t="s">
        <v>4561</v>
      </c>
      <c r="E453">
        <v>20000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41634.381840277776</v>
      </c>
      <c r="T453" s="10">
        <f t="shared" si="31"/>
        <v>41664.381840277776</v>
      </c>
    </row>
    <row r="454" spans="1:20" ht="33" x14ac:dyDescent="0.25">
      <c r="A454" s="6">
        <f t="shared" si="28"/>
        <v>64</v>
      </c>
      <c r="B454">
        <v>452</v>
      </c>
      <c r="C454" s="3" t="s">
        <v>453</v>
      </c>
      <c r="D454" s="3" t="s">
        <v>4562</v>
      </c>
      <c r="E454">
        <v>750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42107.370543981473</v>
      </c>
      <c r="T454" s="10">
        <f t="shared" si="31"/>
        <v>42137.370543981473</v>
      </c>
    </row>
    <row r="455" spans="1:20" ht="49" x14ac:dyDescent="0.25">
      <c r="A455" s="6">
        <f t="shared" si="28"/>
        <v>2.7404479578396757E-2</v>
      </c>
      <c r="B455">
        <v>453</v>
      </c>
      <c r="C455" s="3" t="s">
        <v>454</v>
      </c>
      <c r="D455" s="3" t="s">
        <v>4563</v>
      </c>
      <c r="E455">
        <v>94875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42038.491655092592</v>
      </c>
      <c r="T455" s="10">
        <f t="shared" si="31"/>
        <v>42054.491655092592</v>
      </c>
    </row>
    <row r="456" spans="1:20" ht="49" x14ac:dyDescent="0.25">
      <c r="A456" s="6">
        <f t="shared" si="28"/>
        <v>0.81999999999999851</v>
      </c>
      <c r="B456">
        <v>454</v>
      </c>
      <c r="C456" s="3" t="s">
        <v>455</v>
      </c>
      <c r="D456" s="3" t="s">
        <v>4564</v>
      </c>
      <c r="E456">
        <v>10000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41938.383923611109</v>
      </c>
      <c r="T456" s="10">
        <f t="shared" si="31"/>
        <v>41969.218055555553</v>
      </c>
    </row>
    <row r="457" spans="1:20" ht="49" x14ac:dyDescent="0.25">
      <c r="A457" s="6">
        <f t="shared" si="28"/>
        <v>6.9230769230765876E-2</v>
      </c>
      <c r="B457">
        <v>455</v>
      </c>
      <c r="C457" s="3" t="s">
        <v>456</v>
      </c>
      <c r="D457" s="3" t="s">
        <v>4565</v>
      </c>
      <c r="E457">
        <v>65000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40970.669236111105</v>
      </c>
      <c r="T457" s="10">
        <f t="shared" si="31"/>
        <v>41015.688194444439</v>
      </c>
    </row>
    <row r="458" spans="1:20" ht="49" x14ac:dyDescent="0.25">
      <c r="A458" s="6">
        <f t="shared" si="28"/>
        <v>0.68631863186318087</v>
      </c>
      <c r="B458">
        <v>456</v>
      </c>
      <c r="C458" s="3" t="s">
        <v>457</v>
      </c>
      <c r="D458" s="3" t="s">
        <v>4566</v>
      </c>
      <c r="E458">
        <v>8888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41547.361122685179</v>
      </c>
      <c r="T458" s="10">
        <f t="shared" si="31"/>
        <v>41568.832638888889</v>
      </c>
    </row>
    <row r="459" spans="1:20" ht="49" x14ac:dyDescent="0.25">
      <c r="A459" s="6">
        <f t="shared" si="28"/>
        <v>0</v>
      </c>
      <c r="B459">
        <v>457</v>
      </c>
      <c r="C459" s="3" t="s">
        <v>458</v>
      </c>
      <c r="D459" s="3" t="s">
        <v>4567</v>
      </c>
      <c r="E459">
        <v>20000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41837.434166666666</v>
      </c>
      <c r="T459" s="10">
        <f t="shared" si="31"/>
        <v>41867.434166666666</v>
      </c>
    </row>
    <row r="460" spans="1:20" ht="49" x14ac:dyDescent="0.25">
      <c r="A460" s="6">
        <f t="shared" si="28"/>
        <v>8.2099999999999955</v>
      </c>
      <c r="B460">
        <v>458</v>
      </c>
      <c r="C460" s="3" t="s">
        <v>459</v>
      </c>
      <c r="D460" s="3" t="s">
        <v>4568</v>
      </c>
      <c r="E460">
        <v>10000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41378.366435185184</v>
      </c>
      <c r="T460" s="10">
        <f t="shared" si="31"/>
        <v>41408.366435185184</v>
      </c>
    </row>
    <row r="461" spans="1:20" ht="49" x14ac:dyDescent="0.25">
      <c r="A461" s="6">
        <f t="shared" si="28"/>
        <v>6.4102564102563875E-2</v>
      </c>
      <c r="B461">
        <v>459</v>
      </c>
      <c r="C461" s="3" t="s">
        <v>460</v>
      </c>
      <c r="D461" s="3" t="s">
        <v>4569</v>
      </c>
      <c r="E461">
        <v>39000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40800.307025462964</v>
      </c>
      <c r="T461" s="10">
        <f t="shared" si="31"/>
        <v>40860.348692129628</v>
      </c>
    </row>
    <row r="462" spans="1:20" ht="33" x14ac:dyDescent="0.25">
      <c r="A462" s="6">
        <f t="shared" si="28"/>
        <v>0.29411764705882248</v>
      </c>
      <c r="B462">
        <v>460</v>
      </c>
      <c r="C462" s="3" t="s">
        <v>461</v>
      </c>
      <c r="D462" s="3" t="s">
        <v>4570</v>
      </c>
      <c r="E462">
        <v>8500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41759.209201388883</v>
      </c>
      <c r="T462" s="10">
        <f t="shared" si="31"/>
        <v>41790.833333333328</v>
      </c>
    </row>
    <row r="463" spans="1:20" ht="49" x14ac:dyDescent="0.25">
      <c r="A463" s="6">
        <f t="shared" si="28"/>
        <v>0</v>
      </c>
      <c r="B463">
        <v>461</v>
      </c>
      <c r="C463" s="3" t="s">
        <v>462</v>
      </c>
      <c r="D463" s="3" t="s">
        <v>4571</v>
      </c>
      <c r="E463">
        <v>550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41407.513506944444</v>
      </c>
      <c r="T463" s="10">
        <f t="shared" si="31"/>
        <v>41427.513506944444</v>
      </c>
    </row>
    <row r="464" spans="1:20" ht="49" x14ac:dyDescent="0.25">
      <c r="A464" s="6">
        <f t="shared" si="28"/>
        <v>0</v>
      </c>
      <c r="B464">
        <v>462</v>
      </c>
      <c r="C464" s="3" t="s">
        <v>463</v>
      </c>
      <c r="D464" s="3" t="s">
        <v>4572</v>
      </c>
      <c r="E464">
        <v>100000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40704.793298611112</v>
      </c>
      <c r="T464" s="10">
        <f t="shared" si="31"/>
        <v>40764.793298611112</v>
      </c>
    </row>
    <row r="465" spans="1:20" ht="49" x14ac:dyDescent="0.25">
      <c r="A465" s="6">
        <f t="shared" si="28"/>
        <v>2.2727272727272707</v>
      </c>
      <c r="B465">
        <v>463</v>
      </c>
      <c r="C465" s="3" t="s">
        <v>464</v>
      </c>
      <c r="D465" s="3" t="s">
        <v>4573</v>
      </c>
      <c r="E465">
        <v>55000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40750.376770833333</v>
      </c>
      <c r="T465" s="10">
        <f t="shared" si="31"/>
        <v>40810.376770833333</v>
      </c>
    </row>
    <row r="466" spans="1:20" ht="33" x14ac:dyDescent="0.25">
      <c r="A466" s="6">
        <f t="shared" si="28"/>
        <v>9.9009900990099098E-2</v>
      </c>
      <c r="B466">
        <v>464</v>
      </c>
      <c r="C466" s="3" t="s">
        <v>465</v>
      </c>
      <c r="D466" s="3" t="s">
        <v>4574</v>
      </c>
      <c r="E466">
        <v>1010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42488.515451388892</v>
      </c>
      <c r="T466" s="10">
        <f t="shared" si="31"/>
        <v>42508.515451388892</v>
      </c>
    </row>
    <row r="467" spans="1:20" ht="18" x14ac:dyDescent="0.25">
      <c r="A467" s="6">
        <f t="shared" si="28"/>
        <v>26.953125</v>
      </c>
      <c r="B467">
        <v>465</v>
      </c>
      <c r="C467" s="3" t="s">
        <v>466</v>
      </c>
      <c r="D467" s="3" t="s">
        <v>4575</v>
      </c>
      <c r="E467">
        <v>512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41800.786736111106</v>
      </c>
      <c r="T467" s="10">
        <f t="shared" si="31"/>
        <v>41816.786736111106</v>
      </c>
    </row>
    <row r="468" spans="1:20" ht="49" x14ac:dyDescent="0.25">
      <c r="A468" s="6">
        <f t="shared" si="28"/>
        <v>0.76000000000000512</v>
      </c>
      <c r="B468">
        <v>466</v>
      </c>
      <c r="C468" s="3" t="s">
        <v>467</v>
      </c>
      <c r="D468" s="3" t="s">
        <v>4576</v>
      </c>
      <c r="E468">
        <v>10000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41129.609537037039</v>
      </c>
      <c r="T468" s="10">
        <f t="shared" si="31"/>
        <v>41159.609537037039</v>
      </c>
    </row>
    <row r="469" spans="1:20" ht="49" x14ac:dyDescent="0.25">
      <c r="A469" s="6">
        <f t="shared" si="28"/>
        <v>21.574999999999999</v>
      </c>
      <c r="B469">
        <v>467</v>
      </c>
      <c r="C469" s="3" t="s">
        <v>468</v>
      </c>
      <c r="D469" s="3" t="s">
        <v>4577</v>
      </c>
      <c r="E469">
        <v>20000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41135.346458333333</v>
      </c>
      <c r="T469" s="10">
        <f t="shared" si="31"/>
        <v>41180.346458333333</v>
      </c>
    </row>
    <row r="470" spans="1:20" ht="49" x14ac:dyDescent="0.25">
      <c r="A470" s="6">
        <f t="shared" si="28"/>
        <v>0</v>
      </c>
      <c r="B470">
        <v>468</v>
      </c>
      <c r="C470" s="3" t="s">
        <v>469</v>
      </c>
      <c r="D470" s="3" t="s">
        <v>4578</v>
      </c>
      <c r="E470">
        <v>7500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41040.834293981476</v>
      </c>
      <c r="T470" s="10">
        <f t="shared" si="31"/>
        <v>41100.827141203699</v>
      </c>
    </row>
    <row r="471" spans="1:20" ht="33" x14ac:dyDescent="0.25">
      <c r="A471" s="6">
        <f t="shared" si="28"/>
        <v>0</v>
      </c>
      <c r="B471">
        <v>469</v>
      </c>
      <c r="C471" s="3" t="s">
        <v>470</v>
      </c>
      <c r="D471" s="3" t="s">
        <v>4579</v>
      </c>
      <c r="E471">
        <v>6000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41827.656527777777</v>
      </c>
      <c r="T471" s="10">
        <f t="shared" si="31"/>
        <v>41887.656527777777</v>
      </c>
    </row>
    <row r="472" spans="1:20" ht="49" x14ac:dyDescent="0.25">
      <c r="A472" s="6">
        <f t="shared" si="28"/>
        <v>1.0199999999999987</v>
      </c>
      <c r="B472">
        <v>470</v>
      </c>
      <c r="C472" s="3" t="s">
        <v>471</v>
      </c>
      <c r="D472" s="3" t="s">
        <v>4580</v>
      </c>
      <c r="E472">
        <v>5000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41604.834363425922</v>
      </c>
      <c r="T472" s="10">
        <f t="shared" si="31"/>
        <v>41654.833333333328</v>
      </c>
    </row>
    <row r="473" spans="1:20" ht="65" x14ac:dyDescent="0.25">
      <c r="A473" s="6">
        <f t="shared" si="28"/>
        <v>11.892727272727278</v>
      </c>
      <c r="B473">
        <v>471</v>
      </c>
      <c r="C473" s="3" t="s">
        <v>472</v>
      </c>
      <c r="D473" s="3" t="s">
        <v>4581</v>
      </c>
      <c r="E473">
        <v>55000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41703.388645833329</v>
      </c>
      <c r="T473" s="10">
        <f t="shared" si="31"/>
        <v>41748.346979166665</v>
      </c>
    </row>
    <row r="474" spans="1:20" ht="49" x14ac:dyDescent="0.25">
      <c r="A474" s="6">
        <f t="shared" si="28"/>
        <v>17.625</v>
      </c>
      <c r="B474">
        <v>472</v>
      </c>
      <c r="C474" s="3" t="s">
        <v>473</v>
      </c>
      <c r="D474" s="3" t="s">
        <v>4582</v>
      </c>
      <c r="E474">
        <v>800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41844.589328703703</v>
      </c>
      <c r="T474" s="10">
        <f t="shared" si="31"/>
        <v>41874.589328703703</v>
      </c>
    </row>
    <row r="475" spans="1:20" ht="49" x14ac:dyDescent="0.25">
      <c r="A475" s="6">
        <f t="shared" si="28"/>
        <v>2.8699999999999948</v>
      </c>
      <c r="B475">
        <v>473</v>
      </c>
      <c r="C475" s="3" t="s">
        <v>474</v>
      </c>
      <c r="D475" s="3" t="s">
        <v>4583</v>
      </c>
      <c r="E475">
        <v>30000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41869.364803240736</v>
      </c>
      <c r="T475" s="10">
        <f t="shared" si="31"/>
        <v>41899.364803240736</v>
      </c>
    </row>
    <row r="476" spans="1:20" ht="49" x14ac:dyDescent="0.25">
      <c r="A476" s="6">
        <f t="shared" si="28"/>
        <v>3.0303030303024947E-2</v>
      </c>
      <c r="B476">
        <v>474</v>
      </c>
      <c r="C476" s="3" t="s">
        <v>475</v>
      </c>
      <c r="D476" s="3" t="s">
        <v>4584</v>
      </c>
      <c r="E476">
        <v>3300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42752.995706018519</v>
      </c>
      <c r="T476" s="10">
        <f t="shared" si="31"/>
        <v>42782.995706018519</v>
      </c>
    </row>
    <row r="477" spans="1:20" ht="49" x14ac:dyDescent="0.25">
      <c r="A477" s="6">
        <f t="shared" si="28"/>
        <v>0</v>
      </c>
      <c r="B477">
        <v>475</v>
      </c>
      <c r="C477" s="3" t="s">
        <v>476</v>
      </c>
      <c r="D477" s="3" t="s">
        <v>4585</v>
      </c>
      <c r="E477">
        <v>2000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42099.752812500003</v>
      </c>
      <c r="T477" s="10">
        <f t="shared" si="31"/>
        <v>42129.752812500003</v>
      </c>
    </row>
    <row r="478" spans="1:20" ht="33" x14ac:dyDescent="0.25">
      <c r="A478" s="6">
        <f t="shared" si="28"/>
        <v>2.2302681818181846</v>
      </c>
      <c r="B478">
        <v>476</v>
      </c>
      <c r="C478" s="3" t="s">
        <v>477</v>
      </c>
      <c r="D478" s="3" t="s">
        <v>4586</v>
      </c>
      <c r="E478">
        <v>220000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41757.64167824074</v>
      </c>
      <c r="T478" s="10">
        <f t="shared" si="31"/>
        <v>41792.832638888889</v>
      </c>
    </row>
    <row r="479" spans="1:20" ht="49" x14ac:dyDescent="0.25">
      <c r="A479" s="6">
        <f t="shared" si="28"/>
        <v>0</v>
      </c>
      <c r="B479">
        <v>477</v>
      </c>
      <c r="C479" s="3" t="s">
        <v>478</v>
      </c>
      <c r="D479" s="3" t="s">
        <v>4587</v>
      </c>
      <c r="E479">
        <v>1500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40987.501550925925</v>
      </c>
      <c r="T479" s="10">
        <f t="shared" si="31"/>
        <v>41047.501550925925</v>
      </c>
    </row>
    <row r="480" spans="1:20" ht="49" x14ac:dyDescent="0.25">
      <c r="A480" s="6">
        <f t="shared" si="28"/>
        <v>0</v>
      </c>
      <c r="B480">
        <v>478</v>
      </c>
      <c r="C480" s="3" t="s">
        <v>479</v>
      </c>
      <c r="D480" s="3" t="s">
        <v>4588</v>
      </c>
      <c r="E480">
        <v>10000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42065.577650462961</v>
      </c>
      <c r="T480" s="10">
        <f t="shared" si="31"/>
        <v>42095.535983796297</v>
      </c>
    </row>
    <row r="481" spans="1:20" ht="49" x14ac:dyDescent="0.25">
      <c r="A481" s="6">
        <f t="shared" si="28"/>
        <v>32.56</v>
      </c>
      <c r="B481">
        <v>479</v>
      </c>
      <c r="C481" s="3" t="s">
        <v>480</v>
      </c>
      <c r="D481" s="3" t="s">
        <v>4589</v>
      </c>
      <c r="E481">
        <v>15000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41904.074479166666</v>
      </c>
      <c r="T481" s="10">
        <f t="shared" si="31"/>
        <v>41964.11614583333</v>
      </c>
    </row>
    <row r="482" spans="1:20" ht="49" x14ac:dyDescent="0.25">
      <c r="A482" s="6">
        <f t="shared" si="28"/>
        <v>19.410000000000004</v>
      </c>
      <c r="B482">
        <v>480</v>
      </c>
      <c r="C482" s="3" t="s">
        <v>481</v>
      </c>
      <c r="D482" s="3" t="s">
        <v>4590</v>
      </c>
      <c r="E482">
        <v>40000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41465.166840277772</v>
      </c>
      <c r="T482" s="10">
        <f t="shared" si="31"/>
        <v>41495.166840277772</v>
      </c>
    </row>
    <row r="483" spans="1:20" ht="49" x14ac:dyDescent="0.25">
      <c r="A483" s="6">
        <f t="shared" si="28"/>
        <v>6.100000000000005</v>
      </c>
      <c r="B483">
        <v>481</v>
      </c>
      <c r="C483" s="3" t="s">
        <v>482</v>
      </c>
      <c r="D483" s="3" t="s">
        <v>4591</v>
      </c>
      <c r="E483">
        <v>30000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41162.33899305555</v>
      </c>
      <c r="T483" s="10">
        <f t="shared" si="31"/>
        <v>41192.33899305555</v>
      </c>
    </row>
    <row r="484" spans="1:20" ht="49" x14ac:dyDescent="0.25">
      <c r="A484" s="6">
        <f t="shared" si="28"/>
        <v>0.10000000000000009</v>
      </c>
      <c r="B484">
        <v>482</v>
      </c>
      <c r="C484" s="3" t="s">
        <v>483</v>
      </c>
      <c r="D484" s="3" t="s">
        <v>4592</v>
      </c>
      <c r="E484">
        <v>10000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42447.56354166667</v>
      </c>
      <c r="T484" s="10">
        <f t="shared" si="31"/>
        <v>42474.273611111108</v>
      </c>
    </row>
    <row r="485" spans="1:20" ht="49" x14ac:dyDescent="0.25">
      <c r="A485" s="6">
        <f t="shared" si="28"/>
        <v>50.2</v>
      </c>
      <c r="B485">
        <v>483</v>
      </c>
      <c r="C485" s="3" t="s">
        <v>484</v>
      </c>
      <c r="D485" s="3" t="s">
        <v>4593</v>
      </c>
      <c r="E485">
        <v>15000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41242.864259259259</v>
      </c>
      <c r="T485" s="10">
        <f t="shared" si="31"/>
        <v>41302.864259259259</v>
      </c>
    </row>
    <row r="486" spans="1:20" ht="65" x14ac:dyDescent="0.25">
      <c r="A486" s="6">
        <f t="shared" si="28"/>
        <v>0.18624999999999892</v>
      </c>
      <c r="B486">
        <v>484</v>
      </c>
      <c r="C486" s="3" t="s">
        <v>485</v>
      </c>
      <c r="D486" s="3" t="s">
        <v>4594</v>
      </c>
      <c r="E486">
        <v>80000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42272.606157407405</v>
      </c>
      <c r="T486" s="10">
        <f t="shared" si="31"/>
        <v>42313.647824074076</v>
      </c>
    </row>
    <row r="487" spans="1:20" ht="33" x14ac:dyDescent="0.25">
      <c r="A487" s="6">
        <f t="shared" si="28"/>
        <v>21.906971229845084</v>
      </c>
      <c r="B487">
        <v>485</v>
      </c>
      <c r="C487" s="3" t="s">
        <v>486</v>
      </c>
      <c r="D487" s="3" t="s">
        <v>4595</v>
      </c>
      <c r="E487">
        <v>37956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41381.172442129624</v>
      </c>
      <c r="T487" s="10">
        <f t="shared" si="31"/>
        <v>41411.172442129624</v>
      </c>
    </row>
    <row r="488" spans="1:20" ht="49" x14ac:dyDescent="0.25">
      <c r="A488" s="6">
        <f t="shared" si="28"/>
        <v>9.0909090909141455E-3</v>
      </c>
      <c r="B488">
        <v>486</v>
      </c>
      <c r="C488" s="3" t="s">
        <v>487</v>
      </c>
      <c r="D488" s="3" t="s">
        <v>4596</v>
      </c>
      <c r="E488">
        <v>550000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41761.609247685185</v>
      </c>
      <c r="T488" s="10">
        <f t="shared" si="31"/>
        <v>41791.609247685185</v>
      </c>
    </row>
    <row r="489" spans="1:20" ht="49" x14ac:dyDescent="0.25">
      <c r="A489" s="6">
        <f t="shared" si="28"/>
        <v>0</v>
      </c>
      <c r="B489">
        <v>487</v>
      </c>
      <c r="C489" s="3" t="s">
        <v>488</v>
      </c>
      <c r="D489" s="3" t="s">
        <v>4597</v>
      </c>
      <c r="E489">
        <v>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42669.261504629627</v>
      </c>
      <c r="T489" s="10">
        <f t="shared" si="31"/>
        <v>42729.303171296291</v>
      </c>
    </row>
    <row r="490" spans="1:20" ht="33" x14ac:dyDescent="0.25">
      <c r="A490" s="6">
        <f t="shared" si="28"/>
        <v>0</v>
      </c>
      <c r="B490">
        <v>488</v>
      </c>
      <c r="C490" s="3" t="s">
        <v>489</v>
      </c>
      <c r="D490" s="3" t="s">
        <v>4598</v>
      </c>
      <c r="E490">
        <v>12000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42713.72106481481</v>
      </c>
      <c r="T490" s="10">
        <f t="shared" si="31"/>
        <v>42743.72106481481</v>
      </c>
    </row>
    <row r="491" spans="1:20" ht="49" x14ac:dyDescent="0.25">
      <c r="A491" s="6">
        <f t="shared" si="28"/>
        <v>0.28667813379201768</v>
      </c>
      <c r="B491">
        <v>489</v>
      </c>
      <c r="C491" s="3" t="s">
        <v>490</v>
      </c>
      <c r="D491" s="3" t="s">
        <v>4599</v>
      </c>
      <c r="E491">
        <v>74997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40882.148333333331</v>
      </c>
      <c r="T491" s="10">
        <f t="shared" si="31"/>
        <v>40913.147916666661</v>
      </c>
    </row>
    <row r="492" spans="1:20" ht="18" x14ac:dyDescent="0.25">
      <c r="A492" s="6">
        <f t="shared" si="28"/>
        <v>0</v>
      </c>
      <c r="B492">
        <v>490</v>
      </c>
      <c r="C492" s="3" t="s">
        <v>491</v>
      </c>
      <c r="D492" s="3" t="s">
        <v>4600</v>
      </c>
      <c r="E492">
        <v>1000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41113.635243055556</v>
      </c>
      <c r="T492" s="10">
        <f t="shared" si="31"/>
        <v>41143.635243055556</v>
      </c>
    </row>
    <row r="493" spans="1:20" ht="49" x14ac:dyDescent="0.25">
      <c r="A493" s="6">
        <f t="shared" si="28"/>
        <v>0</v>
      </c>
      <c r="B493">
        <v>491</v>
      </c>
      <c r="C493" s="3" t="s">
        <v>492</v>
      </c>
      <c r="D493" s="3" t="s">
        <v>4601</v>
      </c>
      <c r="E493">
        <v>10000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42366.649293981485</v>
      </c>
      <c r="T493" s="10">
        <f t="shared" si="31"/>
        <v>42396.649293981485</v>
      </c>
    </row>
    <row r="494" spans="1:20" ht="49" x14ac:dyDescent="0.25">
      <c r="A494" s="6">
        <f t="shared" si="28"/>
        <v>0</v>
      </c>
      <c r="B494">
        <v>492</v>
      </c>
      <c r="C494" s="3" t="s">
        <v>493</v>
      </c>
      <c r="D494" s="3" t="s">
        <v>4602</v>
      </c>
      <c r="E494">
        <v>10000000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42595.701736111114</v>
      </c>
      <c r="T494" s="10">
        <f t="shared" si="31"/>
        <v>42655.701736111114</v>
      </c>
    </row>
    <row r="495" spans="1:20" ht="49" x14ac:dyDescent="0.25">
      <c r="A495" s="6">
        <f t="shared" si="28"/>
        <v>0</v>
      </c>
      <c r="B495">
        <v>493</v>
      </c>
      <c r="C495" s="3" t="s">
        <v>494</v>
      </c>
      <c r="D495" s="3" t="s">
        <v>4603</v>
      </c>
      <c r="E495">
        <v>30000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42114.392800925918</v>
      </c>
      <c r="T495" s="10">
        <f t="shared" si="31"/>
        <v>42144.392800925918</v>
      </c>
    </row>
    <row r="496" spans="1:20" ht="49" x14ac:dyDescent="0.25">
      <c r="A496" s="6">
        <f t="shared" si="28"/>
        <v>0.15500000000000513</v>
      </c>
      <c r="B496">
        <v>494</v>
      </c>
      <c r="C496" s="3" t="s">
        <v>495</v>
      </c>
      <c r="D496" s="3" t="s">
        <v>4604</v>
      </c>
      <c r="E496">
        <v>20000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41799.49728009259</v>
      </c>
      <c r="T496" s="10">
        <f t="shared" si="31"/>
        <v>41822.791666666664</v>
      </c>
    </row>
    <row r="497" spans="1:20" ht="49" x14ac:dyDescent="0.25">
      <c r="A497" s="6">
        <f t="shared" si="28"/>
        <v>0</v>
      </c>
      <c r="B497">
        <v>495</v>
      </c>
      <c r="C497" s="3" t="s">
        <v>496</v>
      </c>
      <c r="D497" s="3" t="s">
        <v>4605</v>
      </c>
      <c r="E497">
        <v>7000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42171.494270833333</v>
      </c>
      <c r="T497" s="10">
        <f t="shared" si="31"/>
        <v>42201.494270833333</v>
      </c>
    </row>
    <row r="498" spans="1:20" ht="33" x14ac:dyDescent="0.25">
      <c r="A498" s="6">
        <f t="shared" si="28"/>
        <v>1.6666666666664831E-3</v>
      </c>
      <c r="B498">
        <v>496</v>
      </c>
      <c r="C498" s="3" t="s">
        <v>497</v>
      </c>
      <c r="D498" s="3" t="s">
        <v>4606</v>
      </c>
      <c r="E498">
        <v>60000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41620.598078703704</v>
      </c>
      <c r="T498" s="10">
        <f t="shared" si="31"/>
        <v>41680.598078703704</v>
      </c>
    </row>
    <row r="499" spans="1:20" ht="18" x14ac:dyDescent="0.25">
      <c r="A499" s="6">
        <f t="shared" si="28"/>
        <v>0.66964285714286031</v>
      </c>
      <c r="B499">
        <v>497</v>
      </c>
      <c r="C499" s="3" t="s">
        <v>498</v>
      </c>
      <c r="D499" s="3" t="s">
        <v>4607</v>
      </c>
      <c r="E499">
        <v>4480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41944.704456018517</v>
      </c>
      <c r="T499" s="10">
        <f t="shared" si="31"/>
        <v>41997.874999999993</v>
      </c>
    </row>
    <row r="500" spans="1:20" ht="49" x14ac:dyDescent="0.25">
      <c r="A500" s="6">
        <f t="shared" si="28"/>
        <v>4.5985132395404582</v>
      </c>
      <c r="B500">
        <v>498</v>
      </c>
      <c r="C500" s="3" t="s">
        <v>499</v>
      </c>
      <c r="D500" s="3" t="s">
        <v>4608</v>
      </c>
      <c r="E500">
        <v>65108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40858.428807870368</v>
      </c>
      <c r="T500" s="10">
        <f t="shared" si="31"/>
        <v>40900.428807870368</v>
      </c>
    </row>
    <row r="501" spans="1:20" ht="65" x14ac:dyDescent="0.25">
      <c r="A501" s="6">
        <f t="shared" si="28"/>
        <v>9.5500000000000025</v>
      </c>
      <c r="B501">
        <v>499</v>
      </c>
      <c r="C501" s="3" t="s">
        <v>500</v>
      </c>
      <c r="D501" s="3" t="s">
        <v>4609</v>
      </c>
      <c r="E501">
        <v>20000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40043.562129629623</v>
      </c>
      <c r="T501" s="10">
        <f t="shared" si="31"/>
        <v>40098.540972222218</v>
      </c>
    </row>
    <row r="502" spans="1:20" ht="65" x14ac:dyDescent="0.25">
      <c r="A502" s="6">
        <f t="shared" si="28"/>
        <v>3.3076923076923115</v>
      </c>
      <c r="B502">
        <v>500</v>
      </c>
      <c r="C502" s="3" t="s">
        <v>501</v>
      </c>
      <c r="D502" s="3" t="s">
        <v>4610</v>
      </c>
      <c r="E502">
        <v>6500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40247.552673611113</v>
      </c>
      <c r="T502" s="10">
        <f t="shared" si="31"/>
        <v>40306.594444444439</v>
      </c>
    </row>
    <row r="503" spans="1:20" ht="49" x14ac:dyDescent="0.25">
      <c r="A503" s="6">
        <f t="shared" si="28"/>
        <v>0</v>
      </c>
      <c r="B503">
        <v>501</v>
      </c>
      <c r="C503" s="3" t="s">
        <v>502</v>
      </c>
      <c r="D503" s="3" t="s">
        <v>4611</v>
      </c>
      <c r="E503">
        <v>10000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40702.901053240741</v>
      </c>
      <c r="T503" s="10">
        <f t="shared" si="31"/>
        <v>40732.901053240741</v>
      </c>
    </row>
    <row r="504" spans="1:20" ht="49" x14ac:dyDescent="0.25">
      <c r="A504" s="6">
        <f t="shared" si="28"/>
        <v>1.1499999999999955</v>
      </c>
      <c r="B504">
        <v>502</v>
      </c>
      <c r="C504" s="3" t="s">
        <v>503</v>
      </c>
      <c r="D504" s="3" t="s">
        <v>4612</v>
      </c>
      <c r="E504">
        <v>20000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40956.220196759255</v>
      </c>
      <c r="T504" s="10">
        <f t="shared" si="31"/>
        <v>40986.178530092591</v>
      </c>
    </row>
    <row r="505" spans="1:20" ht="49" x14ac:dyDescent="0.25">
      <c r="A505" s="6">
        <f t="shared" si="28"/>
        <v>1.7538461538461503</v>
      </c>
      <c r="B505">
        <v>503</v>
      </c>
      <c r="C505" s="3" t="s">
        <v>504</v>
      </c>
      <c r="D505" s="3" t="s">
        <v>4613</v>
      </c>
      <c r="E505">
        <v>6500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41991.193321759252</v>
      </c>
      <c r="T505" s="10">
        <f t="shared" si="31"/>
        <v>42021.193321759252</v>
      </c>
    </row>
    <row r="506" spans="1:20" ht="49" x14ac:dyDescent="0.25">
      <c r="A506" s="6">
        <f t="shared" si="28"/>
        <v>1.3673469387755155</v>
      </c>
      <c r="B506">
        <v>504</v>
      </c>
      <c r="C506" s="3" t="s">
        <v>505</v>
      </c>
      <c r="D506" s="3" t="s">
        <v>4614</v>
      </c>
      <c r="E506">
        <v>24500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40949.650312499994</v>
      </c>
      <c r="T506" s="10">
        <f t="shared" si="31"/>
        <v>41009.60864583333</v>
      </c>
    </row>
    <row r="507" spans="1:20" ht="49" x14ac:dyDescent="0.25">
      <c r="A507" s="6">
        <f t="shared" si="28"/>
        <v>0.43333333333333002</v>
      </c>
      <c r="B507">
        <v>505</v>
      </c>
      <c r="C507" s="3" t="s">
        <v>506</v>
      </c>
      <c r="D507" s="3" t="s">
        <v>4615</v>
      </c>
      <c r="E507">
        <v>12000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42317.764884259253</v>
      </c>
      <c r="T507" s="10">
        <f t="shared" si="31"/>
        <v>42362.764884259253</v>
      </c>
    </row>
    <row r="508" spans="1:20" ht="49" x14ac:dyDescent="0.25">
      <c r="A508" s="6">
        <f t="shared" si="28"/>
        <v>0.12499999999999734</v>
      </c>
      <c r="B508">
        <v>506</v>
      </c>
      <c r="C508" s="3" t="s">
        <v>507</v>
      </c>
      <c r="D508" s="3" t="s">
        <v>4616</v>
      </c>
      <c r="E508">
        <v>200000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41466.218981481477</v>
      </c>
      <c r="T508" s="10">
        <f t="shared" si="31"/>
        <v>41496.218981481477</v>
      </c>
    </row>
    <row r="509" spans="1:20" ht="49" x14ac:dyDescent="0.25">
      <c r="A509" s="6">
        <f t="shared" si="28"/>
        <v>3.2000000000000028</v>
      </c>
      <c r="B509">
        <v>507</v>
      </c>
      <c r="C509" s="3" t="s">
        <v>508</v>
      </c>
      <c r="D509" s="3" t="s">
        <v>4617</v>
      </c>
      <c r="E509">
        <v>20000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41156.625659722216</v>
      </c>
      <c r="T509" s="10">
        <f t="shared" si="31"/>
        <v>41201.625659722216</v>
      </c>
    </row>
    <row r="510" spans="1:20" ht="49" x14ac:dyDescent="0.25">
      <c r="A510" s="6">
        <f t="shared" si="28"/>
        <v>0.80000000000000071</v>
      </c>
      <c r="B510">
        <v>508</v>
      </c>
      <c r="C510" s="3" t="s">
        <v>509</v>
      </c>
      <c r="D510" s="3" t="s">
        <v>4618</v>
      </c>
      <c r="E510">
        <v>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40994.690983796296</v>
      </c>
      <c r="T510" s="10">
        <f t="shared" si="31"/>
        <v>41054.259722222218</v>
      </c>
    </row>
    <row r="511" spans="1:20" ht="49" x14ac:dyDescent="0.25">
      <c r="A511" s="6">
        <f t="shared" si="28"/>
        <v>0.20000000000000018</v>
      </c>
      <c r="B511">
        <v>509</v>
      </c>
      <c r="C511" s="3" t="s">
        <v>510</v>
      </c>
      <c r="D511" s="3" t="s">
        <v>4619</v>
      </c>
      <c r="E511">
        <v>5000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42153.298263888886</v>
      </c>
      <c r="T511" s="10">
        <f t="shared" si="31"/>
        <v>42183.298263888886</v>
      </c>
    </row>
    <row r="512" spans="1:20" ht="49" x14ac:dyDescent="0.25">
      <c r="A512" s="6">
        <f t="shared" si="28"/>
        <v>0</v>
      </c>
      <c r="B512">
        <v>510</v>
      </c>
      <c r="C512" s="3" t="s">
        <v>511</v>
      </c>
      <c r="D512" s="3" t="s">
        <v>4620</v>
      </c>
      <c r="E512">
        <v>14000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42399.843043981477</v>
      </c>
      <c r="T512" s="10">
        <f t="shared" si="31"/>
        <v>42429.843043981477</v>
      </c>
    </row>
    <row r="513" spans="1:20" ht="49" x14ac:dyDescent="0.25">
      <c r="A513" s="6">
        <f t="shared" si="28"/>
        <v>3.0000000000000027</v>
      </c>
      <c r="B513">
        <v>511</v>
      </c>
      <c r="C513" s="3" t="s">
        <v>512</v>
      </c>
      <c r="D513" s="3" t="s">
        <v>4621</v>
      </c>
      <c r="E513">
        <v>5000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41339.96969907407</v>
      </c>
      <c r="T513" s="10">
        <f t="shared" si="31"/>
        <v>41369.928032407406</v>
      </c>
    </row>
    <row r="514" spans="1:20" ht="49" x14ac:dyDescent="0.25">
      <c r="A514" s="6">
        <f t="shared" si="28"/>
        <v>0.13750000000000151</v>
      </c>
      <c r="B514">
        <v>512</v>
      </c>
      <c r="C514" s="3" t="s">
        <v>513</v>
      </c>
      <c r="D514" s="3" t="s">
        <v>4622</v>
      </c>
      <c r="E514">
        <v>8000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42649.408877314818</v>
      </c>
      <c r="T514" s="10">
        <f t="shared" si="31"/>
        <v>42694.450543981475</v>
      </c>
    </row>
    <row r="515" spans="1:20" ht="33" x14ac:dyDescent="0.25">
      <c r="A515" s="6">
        <f t="shared" ref="A515:A578" si="32">((F515-E515)/E515+1)*100</f>
        <v>13.924000000000003</v>
      </c>
      <c r="B515">
        <v>513</v>
      </c>
      <c r="C515" s="3" t="s">
        <v>514</v>
      </c>
      <c r="D515" s="3" t="s">
        <v>4623</v>
      </c>
      <c r="E515">
        <v>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>
        <f t="shared" ref="P515:P578" si="33">F515/M515</f>
        <v>102.38235294117646</v>
      </c>
      <c r="Q515" t="s">
        <v>8310</v>
      </c>
      <c r="R515" t="s">
        <v>8316</v>
      </c>
      <c r="S515" s="10">
        <f t="shared" ref="S515:S578" si="34">(((K515/60)/60)/24)+DATE(1970,1,1)+(-8/24)</f>
        <v>42552.320659722223</v>
      </c>
      <c r="T515" s="10">
        <f t="shared" ref="T515:T578" si="35">(((J515/60)/60)/24)+DATE(1970,1,1)+(-8/24)</f>
        <v>42596.958333333336</v>
      </c>
    </row>
    <row r="516" spans="1:20" ht="49" x14ac:dyDescent="0.25">
      <c r="A516" s="6">
        <f t="shared" si="32"/>
        <v>3.3333333333333326</v>
      </c>
      <c r="B516">
        <v>514</v>
      </c>
      <c r="C516" s="3" t="s">
        <v>515</v>
      </c>
      <c r="D516" s="3" t="s">
        <v>4624</v>
      </c>
      <c r="E516">
        <v>1500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41830.280636574069</v>
      </c>
      <c r="T516" s="10">
        <f t="shared" si="35"/>
        <v>41860.280636574069</v>
      </c>
    </row>
    <row r="517" spans="1:20" ht="49" x14ac:dyDescent="0.25">
      <c r="A517" s="6">
        <f t="shared" si="32"/>
        <v>25.41340206185567</v>
      </c>
      <c r="B517">
        <v>515</v>
      </c>
      <c r="C517" s="3" t="s">
        <v>516</v>
      </c>
      <c r="D517" s="3" t="s">
        <v>4625</v>
      </c>
      <c r="E517">
        <v>97000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42327.157418981478</v>
      </c>
      <c r="T517" s="10">
        <f t="shared" si="35"/>
        <v>42367.157418981478</v>
      </c>
    </row>
    <row r="518" spans="1:20" ht="33" x14ac:dyDescent="0.25">
      <c r="A518" s="6">
        <f t="shared" si="32"/>
        <v>0</v>
      </c>
      <c r="B518">
        <v>516</v>
      </c>
      <c r="C518" s="3" t="s">
        <v>517</v>
      </c>
      <c r="D518" s="3" t="s">
        <v>4626</v>
      </c>
      <c r="E518">
        <v>5000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42091.445370370369</v>
      </c>
      <c r="T518" s="10">
        <f t="shared" si="35"/>
        <v>42151.445370370369</v>
      </c>
    </row>
    <row r="519" spans="1:20" ht="49" x14ac:dyDescent="0.25">
      <c r="A519" s="6">
        <f t="shared" si="32"/>
        <v>1.3666666666666716</v>
      </c>
      <c r="B519">
        <v>517</v>
      </c>
      <c r="C519" s="3" t="s">
        <v>518</v>
      </c>
      <c r="D519" s="3" t="s">
        <v>4627</v>
      </c>
      <c r="E519">
        <v>15000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42738.281956018516</v>
      </c>
      <c r="T519" s="10">
        <f t="shared" si="35"/>
        <v>42768.281956018516</v>
      </c>
    </row>
    <row r="520" spans="1:20" ht="49" x14ac:dyDescent="0.25">
      <c r="A520" s="6">
        <f t="shared" si="32"/>
        <v>0</v>
      </c>
      <c r="B520">
        <v>518</v>
      </c>
      <c r="C520" s="3" t="s">
        <v>519</v>
      </c>
      <c r="D520" s="3" t="s">
        <v>4628</v>
      </c>
      <c r="E520">
        <v>7175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42223.282685185179</v>
      </c>
      <c r="T520" s="10">
        <f t="shared" si="35"/>
        <v>42253.281944444439</v>
      </c>
    </row>
    <row r="521" spans="1:20" ht="49" x14ac:dyDescent="0.25">
      <c r="A521" s="6">
        <f t="shared" si="32"/>
        <v>22.881426547787687</v>
      </c>
      <c r="B521">
        <v>519</v>
      </c>
      <c r="C521" s="3" t="s">
        <v>520</v>
      </c>
      <c r="D521" s="3" t="s">
        <v>4629</v>
      </c>
      <c r="E521">
        <v>12001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41218.058113425926</v>
      </c>
      <c r="T521" s="10">
        <f t="shared" si="35"/>
        <v>41248.058113425926</v>
      </c>
    </row>
    <row r="522" spans="1:20" ht="49" x14ac:dyDescent="0.25">
      <c r="A522" s="6">
        <f t="shared" si="32"/>
        <v>102.1</v>
      </c>
      <c r="B522">
        <v>520</v>
      </c>
      <c r="C522" s="3" t="s">
        <v>521</v>
      </c>
      <c r="D522" s="3" t="s">
        <v>4630</v>
      </c>
      <c r="E522">
        <v>5000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42318.368761574071</v>
      </c>
      <c r="T522" s="10">
        <f t="shared" si="35"/>
        <v>42348.368761574071</v>
      </c>
    </row>
    <row r="523" spans="1:20" ht="49" x14ac:dyDescent="0.25">
      <c r="A523" s="6">
        <f t="shared" si="32"/>
        <v>104.64</v>
      </c>
      <c r="B523">
        <v>521</v>
      </c>
      <c r="C523" s="3" t="s">
        <v>522</v>
      </c>
      <c r="D523" s="3" t="s">
        <v>4631</v>
      </c>
      <c r="E523"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42645.759479166663</v>
      </c>
      <c r="T523" s="10">
        <f t="shared" si="35"/>
        <v>42674.874305555553</v>
      </c>
    </row>
    <row r="524" spans="1:20" ht="49" x14ac:dyDescent="0.25">
      <c r="A524" s="6">
        <f t="shared" si="32"/>
        <v>114.66666666666667</v>
      </c>
      <c r="B524">
        <v>522</v>
      </c>
      <c r="C524" s="3" t="s">
        <v>523</v>
      </c>
      <c r="D524" s="3" t="s">
        <v>4632</v>
      </c>
      <c r="E524"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42429.707465277774</v>
      </c>
      <c r="T524" s="10">
        <f t="shared" si="35"/>
        <v>42449.665798611109</v>
      </c>
    </row>
    <row r="525" spans="1:20" ht="49" x14ac:dyDescent="0.25">
      <c r="A525" s="6">
        <f t="shared" si="32"/>
        <v>120.6</v>
      </c>
      <c r="B525">
        <v>523</v>
      </c>
      <c r="C525" s="3" t="s">
        <v>524</v>
      </c>
      <c r="D525" s="3" t="s">
        <v>4633</v>
      </c>
      <c r="E525"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42237.799490740734</v>
      </c>
      <c r="T525" s="10">
        <f t="shared" si="35"/>
        <v>42267.799490740734</v>
      </c>
    </row>
    <row r="526" spans="1:20" ht="49" x14ac:dyDescent="0.25">
      <c r="A526" s="6">
        <f t="shared" si="32"/>
        <v>108.67285714285715</v>
      </c>
      <c r="B526">
        <v>524</v>
      </c>
      <c r="C526" s="3" t="s">
        <v>525</v>
      </c>
      <c r="D526" s="3" t="s">
        <v>4634</v>
      </c>
      <c r="E526">
        <v>3500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42492.383900462963</v>
      </c>
      <c r="T526" s="10">
        <f t="shared" si="35"/>
        <v>42522.383900462963</v>
      </c>
    </row>
    <row r="527" spans="1:20" ht="49" x14ac:dyDescent="0.25">
      <c r="A527" s="6">
        <f t="shared" si="32"/>
        <v>100</v>
      </c>
      <c r="B527">
        <v>525</v>
      </c>
      <c r="C527" s="3" t="s">
        <v>526</v>
      </c>
      <c r="D527" s="3" t="s">
        <v>4635</v>
      </c>
      <c r="E527"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41850.067604166667</v>
      </c>
      <c r="T527" s="10">
        <f t="shared" si="35"/>
        <v>41895.067604166667</v>
      </c>
    </row>
    <row r="528" spans="1:20" ht="49" x14ac:dyDescent="0.25">
      <c r="A528" s="6">
        <f t="shared" si="32"/>
        <v>114.00000000000001</v>
      </c>
      <c r="B528">
        <v>526</v>
      </c>
      <c r="C528" s="3" t="s">
        <v>527</v>
      </c>
      <c r="D528" s="3" t="s">
        <v>4636</v>
      </c>
      <c r="E528">
        <v>1500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42192.258611111109</v>
      </c>
      <c r="T528" s="10">
        <f t="shared" si="35"/>
        <v>42223.374999999993</v>
      </c>
    </row>
    <row r="529" spans="1:20" ht="49" x14ac:dyDescent="0.25">
      <c r="A529" s="6">
        <f t="shared" si="32"/>
        <v>100.85</v>
      </c>
      <c r="B529">
        <v>527</v>
      </c>
      <c r="C529" s="3" t="s">
        <v>528</v>
      </c>
      <c r="D529" s="3" t="s">
        <v>4637</v>
      </c>
      <c r="E529"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42752.872291666667</v>
      </c>
      <c r="T529" s="10">
        <f t="shared" si="35"/>
        <v>42783.336805555555</v>
      </c>
    </row>
    <row r="530" spans="1:20" ht="18" x14ac:dyDescent="0.25">
      <c r="A530" s="6">
        <f t="shared" si="32"/>
        <v>115.65217391304347</v>
      </c>
      <c r="B530">
        <v>528</v>
      </c>
      <c r="C530" s="3" t="s">
        <v>529</v>
      </c>
      <c r="D530" s="3" t="s">
        <v>4638</v>
      </c>
      <c r="E530"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42155.58688657407</v>
      </c>
      <c r="T530" s="10">
        <f t="shared" si="35"/>
        <v>42176.555555555555</v>
      </c>
    </row>
    <row r="531" spans="1:20" ht="49" x14ac:dyDescent="0.25">
      <c r="A531" s="6">
        <f t="shared" si="32"/>
        <v>130.41666666666666</v>
      </c>
      <c r="B531">
        <v>529</v>
      </c>
      <c r="C531" s="3" t="s">
        <v>530</v>
      </c>
      <c r="D531" s="3" t="s">
        <v>4639</v>
      </c>
      <c r="E531">
        <v>1200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42724.697847222218</v>
      </c>
      <c r="T531" s="10">
        <f t="shared" si="35"/>
        <v>42745.874999999993</v>
      </c>
    </row>
    <row r="532" spans="1:20" ht="49" x14ac:dyDescent="0.25">
      <c r="A532" s="6">
        <f t="shared" si="32"/>
        <v>107.78267254038178</v>
      </c>
      <c r="B532">
        <v>530</v>
      </c>
      <c r="C532" s="3" t="s">
        <v>531</v>
      </c>
      <c r="D532" s="3" t="s">
        <v>4640</v>
      </c>
      <c r="E532"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42157.257731481477</v>
      </c>
      <c r="T532" s="10">
        <f t="shared" si="35"/>
        <v>42178.749999999993</v>
      </c>
    </row>
    <row r="533" spans="1:20" ht="49" x14ac:dyDescent="0.25">
      <c r="A533" s="6">
        <f t="shared" si="32"/>
        <v>100</v>
      </c>
      <c r="B533">
        <v>531</v>
      </c>
      <c r="C533" s="3" t="s">
        <v>532</v>
      </c>
      <c r="D533" s="3" t="s">
        <v>4641</v>
      </c>
      <c r="E533"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42675.731817129628</v>
      </c>
      <c r="T533" s="10">
        <f t="shared" si="35"/>
        <v>42720.957638888889</v>
      </c>
    </row>
    <row r="534" spans="1:20" ht="49" x14ac:dyDescent="0.25">
      <c r="A534" s="6">
        <f t="shared" si="32"/>
        <v>123.25</v>
      </c>
      <c r="B534">
        <v>532</v>
      </c>
      <c r="C534" s="3" t="s">
        <v>533</v>
      </c>
      <c r="D534" s="3" t="s">
        <v>4642</v>
      </c>
      <c r="E534"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42472.673703703702</v>
      </c>
      <c r="T534" s="10">
        <f t="shared" si="35"/>
        <v>42502.673703703702</v>
      </c>
    </row>
    <row r="535" spans="1:20" ht="49" x14ac:dyDescent="0.25">
      <c r="A535" s="6">
        <f t="shared" si="32"/>
        <v>100.2</v>
      </c>
      <c r="B535">
        <v>533</v>
      </c>
      <c r="C535" s="3" t="s">
        <v>534</v>
      </c>
      <c r="D535" s="3" t="s">
        <v>4643</v>
      </c>
      <c r="E535">
        <v>2000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42482.101446759254</v>
      </c>
      <c r="T535" s="10">
        <f t="shared" si="35"/>
        <v>42506.101446759254</v>
      </c>
    </row>
    <row r="536" spans="1:20" ht="49" x14ac:dyDescent="0.25">
      <c r="A536" s="6">
        <f t="shared" si="32"/>
        <v>104.66666666666666</v>
      </c>
      <c r="B536">
        <v>534</v>
      </c>
      <c r="C536" s="3" t="s">
        <v>535</v>
      </c>
      <c r="D536" s="3" t="s">
        <v>4644</v>
      </c>
      <c r="E536">
        <v>15000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42270.477662037032</v>
      </c>
      <c r="T536" s="10">
        <f t="shared" si="35"/>
        <v>42309.624999999993</v>
      </c>
    </row>
    <row r="537" spans="1:20" ht="33" x14ac:dyDescent="0.25">
      <c r="A537" s="6">
        <f t="shared" si="32"/>
        <v>102.49999999999999</v>
      </c>
      <c r="B537">
        <v>535</v>
      </c>
      <c r="C537" s="3" t="s">
        <v>536</v>
      </c>
      <c r="D537" s="3" t="s">
        <v>4645</v>
      </c>
      <c r="E537">
        <v>2000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42711.211863425917</v>
      </c>
      <c r="T537" s="10">
        <f t="shared" si="35"/>
        <v>42741.211863425917</v>
      </c>
    </row>
    <row r="538" spans="1:20" ht="49" x14ac:dyDescent="0.25">
      <c r="A538" s="6">
        <f t="shared" si="32"/>
        <v>118.25757575757576</v>
      </c>
      <c r="B538">
        <v>536</v>
      </c>
      <c r="C538" s="3" t="s">
        <v>537</v>
      </c>
      <c r="D538" s="3" t="s">
        <v>4646</v>
      </c>
      <c r="E538">
        <v>3300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42179.011655092596</v>
      </c>
      <c r="T538" s="10">
        <f t="shared" si="35"/>
        <v>42219.416666666664</v>
      </c>
    </row>
    <row r="539" spans="1:20" ht="49" x14ac:dyDescent="0.25">
      <c r="A539" s="6">
        <f t="shared" si="32"/>
        <v>120.5</v>
      </c>
      <c r="B539">
        <v>537</v>
      </c>
      <c r="C539" s="3" t="s">
        <v>538</v>
      </c>
      <c r="D539" s="3" t="s">
        <v>4647</v>
      </c>
      <c r="E539"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42282.435081018521</v>
      </c>
      <c r="T539" s="10">
        <f t="shared" si="35"/>
        <v>42312.476747685178</v>
      </c>
    </row>
    <row r="540" spans="1:20" ht="49" x14ac:dyDescent="0.25">
      <c r="A540" s="6">
        <f t="shared" si="32"/>
        <v>302.42</v>
      </c>
      <c r="B540">
        <v>538</v>
      </c>
      <c r="C540" s="3" t="s">
        <v>539</v>
      </c>
      <c r="D540" s="3" t="s">
        <v>4648</v>
      </c>
      <c r="E540"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42473.461377314808</v>
      </c>
      <c r="T540" s="10">
        <f t="shared" si="35"/>
        <v>42503.461377314808</v>
      </c>
    </row>
    <row r="541" spans="1:20" ht="49" x14ac:dyDescent="0.25">
      <c r="A541" s="6">
        <f t="shared" si="32"/>
        <v>100.64400000000001</v>
      </c>
      <c r="B541">
        <v>539</v>
      </c>
      <c r="C541" s="3" t="s">
        <v>540</v>
      </c>
      <c r="D541" s="3" t="s">
        <v>4649</v>
      </c>
      <c r="E541">
        <v>500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42534.716516203705</v>
      </c>
      <c r="T541" s="10">
        <f t="shared" si="35"/>
        <v>42555.716516203705</v>
      </c>
    </row>
    <row r="542" spans="1:20" ht="65" x14ac:dyDescent="0.25">
      <c r="A542" s="6">
        <f t="shared" si="32"/>
        <v>6.6666666666659324E-3</v>
      </c>
      <c r="B542">
        <v>540</v>
      </c>
      <c r="C542" s="3" t="s">
        <v>541</v>
      </c>
      <c r="D542" s="3" t="s">
        <v>4650</v>
      </c>
      <c r="E542">
        <v>15000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42009.483865740738</v>
      </c>
      <c r="T542" s="10">
        <f t="shared" si="35"/>
        <v>42039.483865740738</v>
      </c>
    </row>
    <row r="543" spans="1:20" ht="49" x14ac:dyDescent="0.25">
      <c r="A543" s="6">
        <f t="shared" si="32"/>
        <v>0.55555555555555358</v>
      </c>
      <c r="B543">
        <v>541</v>
      </c>
      <c r="C543" s="3" t="s">
        <v>542</v>
      </c>
      <c r="D543" s="3" t="s">
        <v>4651</v>
      </c>
      <c r="E543">
        <v>4500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42275.713356481479</v>
      </c>
      <c r="T543" s="10">
        <f t="shared" si="35"/>
        <v>42305.713356481479</v>
      </c>
    </row>
    <row r="544" spans="1:20" ht="49" x14ac:dyDescent="0.25">
      <c r="A544" s="6">
        <f t="shared" si="32"/>
        <v>4.0000000000040004E-4</v>
      </c>
      <c r="B544">
        <v>542</v>
      </c>
      <c r="C544" s="3" t="s">
        <v>543</v>
      </c>
      <c r="D544" s="3" t="s">
        <v>4652</v>
      </c>
      <c r="E544">
        <v>250000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42433.404120370367</v>
      </c>
      <c r="T544" s="10">
        <f t="shared" si="35"/>
        <v>42493.362453703703</v>
      </c>
    </row>
    <row r="545" spans="1:20" ht="49" x14ac:dyDescent="0.25">
      <c r="A545" s="6">
        <f t="shared" si="32"/>
        <v>0.31818181818181746</v>
      </c>
      <c r="B545">
        <v>543</v>
      </c>
      <c r="C545" s="3" t="s">
        <v>544</v>
      </c>
      <c r="D545" s="3" t="s">
        <v>4653</v>
      </c>
      <c r="E545">
        <v>22000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41913.75881944444</v>
      </c>
      <c r="T545" s="10">
        <f t="shared" si="35"/>
        <v>41943.75881944444</v>
      </c>
    </row>
    <row r="546" spans="1:20" ht="49" x14ac:dyDescent="0.25">
      <c r="A546" s="6">
        <f t="shared" si="32"/>
        <v>1.2000000000000011</v>
      </c>
      <c r="B546">
        <v>544</v>
      </c>
      <c r="C546" s="3" t="s">
        <v>545</v>
      </c>
      <c r="D546" s="3" t="s">
        <v>4654</v>
      </c>
      <c r="E546">
        <v>500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42525.323611111111</v>
      </c>
      <c r="T546" s="10">
        <f t="shared" si="35"/>
        <v>42555.323611111111</v>
      </c>
    </row>
    <row r="547" spans="1:20" ht="49" x14ac:dyDescent="0.25">
      <c r="A547" s="6">
        <f t="shared" si="32"/>
        <v>27.383999999999997</v>
      </c>
      <c r="B547">
        <v>545</v>
      </c>
      <c r="C547" s="3" t="s">
        <v>546</v>
      </c>
      <c r="D547" s="3" t="s">
        <v>4655</v>
      </c>
      <c r="E547">
        <v>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42283.25913194444</v>
      </c>
      <c r="T547" s="10">
        <f t="shared" si="35"/>
        <v>42323.300798611112</v>
      </c>
    </row>
    <row r="548" spans="1:20" ht="49" x14ac:dyDescent="0.25">
      <c r="A548" s="6">
        <f t="shared" si="32"/>
        <v>8.6666666666668224E-2</v>
      </c>
      <c r="B548">
        <v>546</v>
      </c>
      <c r="C548" s="3" t="s">
        <v>547</v>
      </c>
      <c r="D548" s="3" t="s">
        <v>4656</v>
      </c>
      <c r="E548">
        <v>60000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42249.334664351853</v>
      </c>
      <c r="T548" s="10">
        <f t="shared" si="35"/>
        <v>42294.334664351853</v>
      </c>
    </row>
    <row r="549" spans="1:20" ht="49" x14ac:dyDescent="0.25">
      <c r="A549" s="6">
        <f t="shared" si="32"/>
        <v>0</v>
      </c>
      <c r="B549">
        <v>547</v>
      </c>
      <c r="C549" s="3" t="s">
        <v>548</v>
      </c>
      <c r="D549" s="3" t="s">
        <v>4657</v>
      </c>
      <c r="E549">
        <v>7500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42380.363009259258</v>
      </c>
      <c r="T549" s="10">
        <f t="shared" si="35"/>
        <v>42410.363009259258</v>
      </c>
    </row>
    <row r="550" spans="1:20" ht="49" x14ac:dyDescent="0.25">
      <c r="A550" s="6">
        <f t="shared" si="32"/>
        <v>9.000000000000119E-2</v>
      </c>
      <c r="B550">
        <v>548</v>
      </c>
      <c r="C550" s="3" t="s">
        <v>549</v>
      </c>
      <c r="D550" s="3" t="s">
        <v>4658</v>
      </c>
      <c r="E550">
        <v>10000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42276.57</v>
      </c>
      <c r="T550" s="10">
        <f t="shared" si="35"/>
        <v>42306.57</v>
      </c>
    </row>
    <row r="551" spans="1:20" ht="49" x14ac:dyDescent="0.25">
      <c r="A551" s="6">
        <f t="shared" si="32"/>
        <v>2.72</v>
      </c>
      <c r="B551">
        <v>549</v>
      </c>
      <c r="C551" s="3" t="s">
        <v>550</v>
      </c>
      <c r="D551" s="3" t="s">
        <v>4659</v>
      </c>
      <c r="E551">
        <v>2500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42163.303495370368</v>
      </c>
      <c r="T551" s="10">
        <f t="shared" si="35"/>
        <v>42193.303495370368</v>
      </c>
    </row>
    <row r="552" spans="1:20" ht="49" x14ac:dyDescent="0.25">
      <c r="A552" s="6">
        <f t="shared" si="32"/>
        <v>0.70000000000000062</v>
      </c>
      <c r="B552">
        <v>550</v>
      </c>
      <c r="C552" s="3" t="s">
        <v>551</v>
      </c>
      <c r="D552" s="3" t="s">
        <v>4660</v>
      </c>
      <c r="E552">
        <v>5000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42753.34542824074</v>
      </c>
      <c r="T552" s="10">
        <f t="shared" si="35"/>
        <v>42765.874999999993</v>
      </c>
    </row>
    <row r="553" spans="1:20" ht="49" x14ac:dyDescent="0.25">
      <c r="A553" s="6">
        <f t="shared" si="32"/>
        <v>5.0413333333333306</v>
      </c>
      <c r="B553">
        <v>551</v>
      </c>
      <c r="C553" s="3" t="s">
        <v>552</v>
      </c>
      <c r="D553" s="3" t="s">
        <v>4661</v>
      </c>
      <c r="E553">
        <v>75000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42172.942407407405</v>
      </c>
      <c r="T553" s="10">
        <f t="shared" si="35"/>
        <v>42217.411805555552</v>
      </c>
    </row>
    <row r="554" spans="1:20" ht="49" x14ac:dyDescent="0.25">
      <c r="A554" s="6">
        <f t="shared" si="32"/>
        <v>0</v>
      </c>
      <c r="B554">
        <v>552</v>
      </c>
      <c r="C554" s="3" t="s">
        <v>553</v>
      </c>
      <c r="D554" s="3" t="s">
        <v>4662</v>
      </c>
      <c r="E554">
        <v>45000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42318.283518518518</v>
      </c>
      <c r="T554" s="10">
        <f t="shared" si="35"/>
        <v>42378.283518518518</v>
      </c>
    </row>
    <row r="555" spans="1:20" ht="49" x14ac:dyDescent="0.25">
      <c r="A555" s="6">
        <f t="shared" si="32"/>
        <v>0.49200000000000355</v>
      </c>
      <c r="B555">
        <v>553</v>
      </c>
      <c r="C555" s="3" t="s">
        <v>554</v>
      </c>
      <c r="D555" s="3" t="s">
        <v>4663</v>
      </c>
      <c r="E555">
        <v>25000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41927.386469907404</v>
      </c>
      <c r="T555" s="10">
        <f t="shared" si="35"/>
        <v>41957.428136574068</v>
      </c>
    </row>
    <row r="556" spans="1:20" ht="49" x14ac:dyDescent="0.25">
      <c r="A556" s="6">
        <f t="shared" si="32"/>
        <v>36.589147286821714</v>
      </c>
      <c r="B556">
        <v>554</v>
      </c>
      <c r="C556" s="3" t="s">
        <v>555</v>
      </c>
      <c r="D556" s="3" t="s">
        <v>4664</v>
      </c>
      <c r="E556">
        <v>3870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41901.351527777777</v>
      </c>
      <c r="T556" s="10">
        <f t="shared" si="35"/>
        <v>41931.351527777777</v>
      </c>
    </row>
    <row r="557" spans="1:20" ht="49" x14ac:dyDescent="0.25">
      <c r="A557" s="6">
        <f t="shared" si="32"/>
        <v>0</v>
      </c>
      <c r="B557">
        <v>555</v>
      </c>
      <c r="C557" s="3" t="s">
        <v>556</v>
      </c>
      <c r="D557" s="3" t="s">
        <v>4665</v>
      </c>
      <c r="E557">
        <v>7500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42503.020173611112</v>
      </c>
      <c r="T557" s="10">
        <f t="shared" si="35"/>
        <v>42533.020173611112</v>
      </c>
    </row>
    <row r="558" spans="1:20" ht="33" x14ac:dyDescent="0.25">
      <c r="A558" s="6">
        <f t="shared" si="32"/>
        <v>2.5000000000000022</v>
      </c>
      <c r="B558">
        <v>556</v>
      </c>
      <c r="C558" s="3" t="s">
        <v>557</v>
      </c>
      <c r="D558" s="3" t="s">
        <v>4666</v>
      </c>
      <c r="E558">
        <v>8000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42345.526817129627</v>
      </c>
      <c r="T558" s="10">
        <f t="shared" si="35"/>
        <v>42375.526817129627</v>
      </c>
    </row>
    <row r="559" spans="1:20" ht="49" x14ac:dyDescent="0.25">
      <c r="A559" s="6">
        <f t="shared" si="32"/>
        <v>0.91066666666667073</v>
      </c>
      <c r="B559">
        <v>557</v>
      </c>
      <c r="C559" s="3" t="s">
        <v>558</v>
      </c>
      <c r="D559" s="3" t="s">
        <v>4667</v>
      </c>
      <c r="E559">
        <v>150000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42676.608831018515</v>
      </c>
      <c r="T559" s="10">
        <f t="shared" si="35"/>
        <v>42706.650497685179</v>
      </c>
    </row>
    <row r="560" spans="1:20" ht="49" x14ac:dyDescent="0.25">
      <c r="A560" s="6">
        <f t="shared" si="32"/>
        <v>0</v>
      </c>
      <c r="B560">
        <v>558</v>
      </c>
      <c r="C560" s="3" t="s">
        <v>559</v>
      </c>
      <c r="D560" s="3" t="s">
        <v>4668</v>
      </c>
      <c r="E560">
        <v>750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42057.549826388888</v>
      </c>
      <c r="T560" s="10">
        <f t="shared" si="35"/>
        <v>42087.508159722223</v>
      </c>
    </row>
    <row r="561" spans="1:20" ht="49" x14ac:dyDescent="0.25">
      <c r="A561" s="6">
        <f t="shared" si="32"/>
        <v>2.083333333333659E-2</v>
      </c>
      <c r="B561">
        <v>559</v>
      </c>
      <c r="C561" s="3" t="s">
        <v>560</v>
      </c>
      <c r="D561" s="3" t="s">
        <v>4669</v>
      </c>
      <c r="E561">
        <v>240000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42320.949768518512</v>
      </c>
      <c r="T561" s="10">
        <f t="shared" si="35"/>
        <v>42350.949768518512</v>
      </c>
    </row>
    <row r="562" spans="1:20" ht="49" x14ac:dyDescent="0.25">
      <c r="A562" s="6">
        <f t="shared" si="32"/>
        <v>1.2000000000000899E-2</v>
      </c>
      <c r="B562">
        <v>560</v>
      </c>
      <c r="C562" s="3" t="s">
        <v>561</v>
      </c>
      <c r="D562" s="3" t="s">
        <v>4670</v>
      </c>
      <c r="E562">
        <v>100000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41960.438020833331</v>
      </c>
      <c r="T562" s="10">
        <f t="shared" si="35"/>
        <v>41990.438020833331</v>
      </c>
    </row>
    <row r="563" spans="1:20" ht="49" x14ac:dyDescent="0.25">
      <c r="A563" s="6">
        <f t="shared" si="32"/>
        <v>0.36666666666667069</v>
      </c>
      <c r="B563">
        <v>561</v>
      </c>
      <c r="C563" s="3" t="s">
        <v>562</v>
      </c>
      <c r="D563" s="3" t="s">
        <v>4671</v>
      </c>
      <c r="E563">
        <v>15000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42268.325381944444</v>
      </c>
      <c r="T563" s="10">
        <f t="shared" si="35"/>
        <v>42303.325381944444</v>
      </c>
    </row>
    <row r="564" spans="1:20" ht="49" x14ac:dyDescent="0.25">
      <c r="A564" s="6">
        <f t="shared" si="32"/>
        <v>0</v>
      </c>
      <c r="B564">
        <v>562</v>
      </c>
      <c r="C564" s="3" t="s">
        <v>563</v>
      </c>
      <c r="D564" s="3" t="s">
        <v>4672</v>
      </c>
      <c r="E564">
        <v>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42692.05572916667</v>
      </c>
      <c r="T564" s="10">
        <f t="shared" si="35"/>
        <v>42722.05572916667</v>
      </c>
    </row>
    <row r="565" spans="1:20" ht="49" x14ac:dyDescent="0.25">
      <c r="A565" s="6">
        <f t="shared" si="32"/>
        <v>9.0666666666661122E-2</v>
      </c>
      <c r="B565">
        <v>563</v>
      </c>
      <c r="C565" s="3" t="s">
        <v>564</v>
      </c>
      <c r="D565" s="3" t="s">
        <v>4673</v>
      </c>
      <c r="E565">
        <v>75000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42021.736655092587</v>
      </c>
      <c r="T565" s="10">
        <f t="shared" si="35"/>
        <v>42051.736655092587</v>
      </c>
    </row>
    <row r="566" spans="1:20" ht="49" x14ac:dyDescent="0.25">
      <c r="A566" s="6">
        <f t="shared" si="32"/>
        <v>5.5555555555586444E-3</v>
      </c>
      <c r="B566">
        <v>564</v>
      </c>
      <c r="C566" s="3" t="s">
        <v>565</v>
      </c>
      <c r="D566" s="3" t="s">
        <v>4674</v>
      </c>
      <c r="E566">
        <v>18000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42411.609664351847</v>
      </c>
      <c r="T566" s="10">
        <f t="shared" si="35"/>
        <v>42441.609664351847</v>
      </c>
    </row>
    <row r="567" spans="1:20" ht="49" x14ac:dyDescent="0.25">
      <c r="A567" s="6">
        <f t="shared" si="32"/>
        <v>0</v>
      </c>
      <c r="B567">
        <v>565</v>
      </c>
      <c r="C567" s="3" t="s">
        <v>566</v>
      </c>
      <c r="D567" s="3" t="s">
        <v>4675</v>
      </c>
      <c r="E567">
        <v>25000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42165.451956018522</v>
      </c>
      <c r="T567" s="10">
        <f t="shared" si="35"/>
        <v>42195.451956018522</v>
      </c>
    </row>
    <row r="568" spans="1:20" ht="49" x14ac:dyDescent="0.25">
      <c r="A568" s="6">
        <f t="shared" si="32"/>
        <v>1.9999999999997797E-2</v>
      </c>
      <c r="B568">
        <v>566</v>
      </c>
      <c r="C568" s="3" t="s">
        <v>567</v>
      </c>
      <c r="D568" s="3" t="s">
        <v>4676</v>
      </c>
      <c r="E568">
        <v>5000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42535.351076388884</v>
      </c>
      <c r="T568" s="10">
        <f t="shared" si="35"/>
        <v>42565.351076388884</v>
      </c>
    </row>
    <row r="569" spans="1:20" ht="49" x14ac:dyDescent="0.25">
      <c r="A569" s="6">
        <f t="shared" si="32"/>
        <v>0</v>
      </c>
      <c r="B569">
        <v>567</v>
      </c>
      <c r="C569" s="3" t="s">
        <v>568</v>
      </c>
      <c r="D569" s="3" t="s">
        <v>4677</v>
      </c>
      <c r="E569">
        <v>10000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41975.509189814817</v>
      </c>
      <c r="T569" s="10">
        <f t="shared" si="35"/>
        <v>42005.509189814817</v>
      </c>
    </row>
    <row r="570" spans="1:20" ht="65" x14ac:dyDescent="0.25">
      <c r="A570" s="6">
        <f t="shared" si="32"/>
        <v>1.0000000000000009</v>
      </c>
      <c r="B570">
        <v>568</v>
      </c>
      <c r="C570" s="3" t="s">
        <v>569</v>
      </c>
      <c r="D570" s="3" t="s">
        <v>4678</v>
      </c>
      <c r="E570">
        <v>24500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42348.588229166664</v>
      </c>
      <c r="T570" s="10">
        <f t="shared" si="35"/>
        <v>42385.124999999993</v>
      </c>
    </row>
    <row r="571" spans="1:20" ht="49" x14ac:dyDescent="0.25">
      <c r="A571" s="6">
        <f t="shared" si="32"/>
        <v>0.80000000000000071</v>
      </c>
      <c r="B571">
        <v>569</v>
      </c>
      <c r="C571" s="3" t="s">
        <v>570</v>
      </c>
      <c r="D571" s="3" t="s">
        <v>4679</v>
      </c>
      <c r="E571">
        <v>2500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42340.514027777775</v>
      </c>
      <c r="T571" s="10">
        <f t="shared" si="35"/>
        <v>42370.514027777775</v>
      </c>
    </row>
    <row r="572" spans="1:20" ht="33" x14ac:dyDescent="0.25">
      <c r="A572" s="6">
        <f t="shared" si="32"/>
        <v>0.16705882352940904</v>
      </c>
      <c r="B572">
        <v>570</v>
      </c>
      <c r="C572" s="3" t="s">
        <v>571</v>
      </c>
      <c r="D572" s="3" t="s">
        <v>4680</v>
      </c>
      <c r="E572">
        <v>85000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42388.464918981481</v>
      </c>
      <c r="T572" s="10">
        <f t="shared" si="35"/>
        <v>42418.464918981481</v>
      </c>
    </row>
    <row r="573" spans="1:20" ht="49" x14ac:dyDescent="0.25">
      <c r="A573" s="6">
        <f t="shared" si="32"/>
        <v>0.42400000000000215</v>
      </c>
      <c r="B573">
        <v>571</v>
      </c>
      <c r="C573" s="3" t="s">
        <v>572</v>
      </c>
      <c r="D573" s="3" t="s">
        <v>4681</v>
      </c>
      <c r="E573">
        <v>25000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42192.482905092591</v>
      </c>
      <c r="T573" s="10">
        <f t="shared" si="35"/>
        <v>42211.832638888889</v>
      </c>
    </row>
    <row r="574" spans="1:20" ht="49" x14ac:dyDescent="0.25">
      <c r="A574" s="6">
        <f t="shared" si="32"/>
        <v>0</v>
      </c>
      <c r="B574">
        <v>572</v>
      </c>
      <c r="C574" s="3" t="s">
        <v>573</v>
      </c>
      <c r="D574" s="3" t="s">
        <v>4682</v>
      </c>
      <c r="E574">
        <v>2500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42282.382962962954</v>
      </c>
      <c r="T574" s="10">
        <f t="shared" si="35"/>
        <v>42312.424629629626</v>
      </c>
    </row>
    <row r="575" spans="1:20" ht="49" x14ac:dyDescent="0.25">
      <c r="A575" s="6">
        <f t="shared" si="32"/>
        <v>0.38925389253892106</v>
      </c>
      <c r="B575">
        <v>573</v>
      </c>
      <c r="C575" s="3" t="s">
        <v>574</v>
      </c>
      <c r="D575" s="3" t="s">
        <v>4683</v>
      </c>
      <c r="E575">
        <v>88888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41962.716793981475</v>
      </c>
      <c r="T575" s="10">
        <f t="shared" si="35"/>
        <v>42021.716666666667</v>
      </c>
    </row>
    <row r="576" spans="1:20" ht="49" x14ac:dyDescent="0.25">
      <c r="A576" s="6">
        <f t="shared" si="32"/>
        <v>0.71556350626118537</v>
      </c>
      <c r="B576">
        <v>574</v>
      </c>
      <c r="C576" s="3" t="s">
        <v>575</v>
      </c>
      <c r="D576" s="3" t="s">
        <v>4684</v>
      </c>
      <c r="E576">
        <v>11180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42632.110034722216</v>
      </c>
      <c r="T576" s="10">
        <f t="shared" si="35"/>
        <v>42662.110034722216</v>
      </c>
    </row>
    <row r="577" spans="1:20" ht="49" x14ac:dyDescent="0.25">
      <c r="A577" s="6">
        <f t="shared" si="32"/>
        <v>0.43166666666666353</v>
      </c>
      <c r="B577">
        <v>575</v>
      </c>
      <c r="C577" s="3" t="s">
        <v>576</v>
      </c>
      <c r="D577" s="3" t="s">
        <v>4685</v>
      </c>
      <c r="E577">
        <v>60000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42138.359293981477</v>
      </c>
      <c r="T577" s="10">
        <f t="shared" si="35"/>
        <v>42168.359293981477</v>
      </c>
    </row>
    <row r="578" spans="1:20" ht="49" x14ac:dyDescent="0.25">
      <c r="A578" s="6">
        <f t="shared" si="32"/>
        <v>1.2499999999970868E-3</v>
      </c>
      <c r="B578">
        <v>576</v>
      </c>
      <c r="C578" s="3" t="s">
        <v>577</v>
      </c>
      <c r="D578" s="3" t="s">
        <v>4686</v>
      </c>
      <c r="E578">
        <v>80000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42031.138333333329</v>
      </c>
      <c r="T578" s="10">
        <f t="shared" si="35"/>
        <v>42091.096666666665</v>
      </c>
    </row>
    <row r="579" spans="1:20" ht="49" x14ac:dyDescent="0.25">
      <c r="A579" s="6">
        <f t="shared" ref="A579:A642" si="36">((F579-E579)/E579+1)*100</f>
        <v>0.20000000000000018</v>
      </c>
      <c r="B579">
        <v>577</v>
      </c>
      <c r="C579" s="3" t="s">
        <v>578</v>
      </c>
      <c r="D579" s="3" t="s">
        <v>4687</v>
      </c>
      <c r="E579">
        <v>5000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>
        <f t="shared" ref="P579:P642" si="37">F579/M579</f>
        <v>10</v>
      </c>
      <c r="Q579" t="s">
        <v>8319</v>
      </c>
      <c r="R579" t="s">
        <v>8320</v>
      </c>
      <c r="S579" s="10">
        <f t="shared" ref="S579:S642" si="38">(((K579/60)/60)/24)+DATE(1970,1,1)+(-8/24)</f>
        <v>42450.255810185183</v>
      </c>
      <c r="T579" s="10">
        <f t="shared" ref="T579:T642" si="39">(((J579/60)/60)/24)+DATE(1970,1,1)+(-8/24)</f>
        <v>42510.255810185183</v>
      </c>
    </row>
    <row r="580" spans="1:20" ht="33" x14ac:dyDescent="0.25">
      <c r="A580" s="6">
        <f t="shared" si="36"/>
        <v>1.1200000000000099E-2</v>
      </c>
      <c r="B580">
        <v>578</v>
      </c>
      <c r="C580" s="3" t="s">
        <v>579</v>
      </c>
      <c r="D580" s="3" t="s">
        <v>4688</v>
      </c>
      <c r="E580">
        <v>125000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42230.245289351849</v>
      </c>
      <c r="T580" s="10">
        <f t="shared" si="39"/>
        <v>42254.245289351849</v>
      </c>
    </row>
    <row r="581" spans="1:20" ht="33" x14ac:dyDescent="0.25">
      <c r="A581" s="6">
        <f t="shared" si="36"/>
        <v>1.4583333333333282</v>
      </c>
      <c r="B581">
        <v>579</v>
      </c>
      <c r="C581" s="3" t="s">
        <v>580</v>
      </c>
      <c r="D581" s="3" t="s">
        <v>4689</v>
      </c>
      <c r="E581">
        <v>12000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41968.518784722219</v>
      </c>
      <c r="T581" s="10">
        <f t="shared" si="39"/>
        <v>41998.518784722219</v>
      </c>
    </row>
    <row r="582" spans="1:20" ht="49" x14ac:dyDescent="0.25">
      <c r="A582" s="6">
        <f t="shared" si="36"/>
        <v>3.3333333333329662E-2</v>
      </c>
      <c r="B582">
        <v>580</v>
      </c>
      <c r="C582" s="3" t="s">
        <v>581</v>
      </c>
      <c r="D582" s="3" t="s">
        <v>4690</v>
      </c>
      <c r="E582">
        <v>3000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42605.574849537035</v>
      </c>
      <c r="T582" s="10">
        <f t="shared" si="39"/>
        <v>42635.574849537035</v>
      </c>
    </row>
    <row r="583" spans="1:20" ht="49" x14ac:dyDescent="0.25">
      <c r="A583" s="6">
        <f t="shared" si="36"/>
        <v>0</v>
      </c>
      <c r="B583">
        <v>581</v>
      </c>
      <c r="C583" s="3" t="s">
        <v>582</v>
      </c>
      <c r="D583" s="3" t="s">
        <v>4691</v>
      </c>
      <c r="E583">
        <v>400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42187.679444444446</v>
      </c>
      <c r="T583" s="10">
        <f t="shared" si="39"/>
        <v>42217.679444444446</v>
      </c>
    </row>
    <row r="584" spans="1:20" ht="49" x14ac:dyDescent="0.25">
      <c r="A584" s="6">
        <f t="shared" si="36"/>
        <v>0</v>
      </c>
      <c r="B584">
        <v>582</v>
      </c>
      <c r="C584" s="3" t="s">
        <v>583</v>
      </c>
      <c r="D584" s="3" t="s">
        <v>4692</v>
      </c>
      <c r="E584">
        <v>100000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42055.406469907401</v>
      </c>
      <c r="T584" s="10">
        <f t="shared" si="39"/>
        <v>42078.416666666664</v>
      </c>
    </row>
    <row r="585" spans="1:20" ht="33" x14ac:dyDescent="0.25">
      <c r="A585" s="6">
        <f t="shared" si="36"/>
        <v>1.1111111111106187E-2</v>
      </c>
      <c r="B585">
        <v>583</v>
      </c>
      <c r="C585" s="3" t="s">
        <v>584</v>
      </c>
      <c r="D585" s="3" t="s">
        <v>4693</v>
      </c>
      <c r="E585">
        <v>9000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42052.605173611104</v>
      </c>
      <c r="T585" s="10">
        <f t="shared" si="39"/>
        <v>42082.563506944447</v>
      </c>
    </row>
    <row r="586" spans="1:20" ht="33" x14ac:dyDescent="0.25">
      <c r="A586" s="6">
        <f t="shared" si="36"/>
        <v>1.0000000000000009</v>
      </c>
      <c r="B586">
        <v>584</v>
      </c>
      <c r="C586" s="3" t="s">
        <v>585</v>
      </c>
      <c r="D586" s="3" t="s">
        <v>4694</v>
      </c>
      <c r="E586">
        <v>1000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42049.383287037032</v>
      </c>
      <c r="T586" s="10">
        <f t="shared" si="39"/>
        <v>42079.341620370367</v>
      </c>
    </row>
    <row r="587" spans="1:20" ht="49" x14ac:dyDescent="0.25">
      <c r="A587" s="6">
        <f t="shared" si="36"/>
        <v>0</v>
      </c>
      <c r="B587">
        <v>585</v>
      </c>
      <c r="C587" s="3" t="s">
        <v>586</v>
      </c>
      <c r="D587" s="3" t="s">
        <v>4695</v>
      </c>
      <c r="E587">
        <v>9000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42283.057604166665</v>
      </c>
      <c r="T587" s="10">
        <f t="shared" si="39"/>
        <v>42338.666666666664</v>
      </c>
    </row>
    <row r="588" spans="1:20" ht="49" x14ac:dyDescent="0.25">
      <c r="A588" s="6">
        <f t="shared" si="36"/>
        <v>0.56000000000000494</v>
      </c>
      <c r="B588">
        <v>586</v>
      </c>
      <c r="C588" s="3" t="s">
        <v>587</v>
      </c>
      <c r="D588" s="3" t="s">
        <v>4696</v>
      </c>
      <c r="E588">
        <v>10000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42020.520914351851</v>
      </c>
      <c r="T588" s="10">
        <f t="shared" si="39"/>
        <v>42050.520914351851</v>
      </c>
    </row>
    <row r="589" spans="1:20" ht="81" x14ac:dyDescent="0.25">
      <c r="A589" s="6">
        <f t="shared" si="36"/>
        <v>9.0833333333333321</v>
      </c>
      <c r="B589">
        <v>587</v>
      </c>
      <c r="C589" s="3" t="s">
        <v>588</v>
      </c>
      <c r="D589" s="3" t="s">
        <v>4697</v>
      </c>
      <c r="E589">
        <v>30000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42080.423993055556</v>
      </c>
      <c r="T589" s="10">
        <f t="shared" si="39"/>
        <v>42110.423993055556</v>
      </c>
    </row>
    <row r="590" spans="1:20" ht="49" x14ac:dyDescent="0.25">
      <c r="A590" s="6">
        <f t="shared" si="36"/>
        <v>3.3444444444444499</v>
      </c>
      <c r="B590">
        <v>588</v>
      </c>
      <c r="C590" s="3" t="s">
        <v>589</v>
      </c>
      <c r="D590" s="3" t="s">
        <v>4698</v>
      </c>
      <c r="E590">
        <v>9000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42631.43618055556</v>
      </c>
      <c r="T590" s="10">
        <f t="shared" si="39"/>
        <v>42691.477847222217</v>
      </c>
    </row>
    <row r="591" spans="1:20" ht="18" x14ac:dyDescent="0.25">
      <c r="A591" s="6">
        <f t="shared" si="36"/>
        <v>1.3333333333331865E-2</v>
      </c>
      <c r="B591">
        <v>589</v>
      </c>
      <c r="C591" s="3" t="s">
        <v>590</v>
      </c>
      <c r="D591" s="3" t="s">
        <v>4699</v>
      </c>
      <c r="E591">
        <v>7500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42178.281238425923</v>
      </c>
      <c r="T591" s="10">
        <f t="shared" si="39"/>
        <v>42193.281238425923</v>
      </c>
    </row>
    <row r="592" spans="1:20" ht="49" x14ac:dyDescent="0.25">
      <c r="A592" s="6">
        <f t="shared" si="36"/>
        <v>4.4599999999999973</v>
      </c>
      <c r="B592">
        <v>590</v>
      </c>
      <c r="C592" s="3" t="s">
        <v>591</v>
      </c>
      <c r="D592" s="3" t="s">
        <v>4700</v>
      </c>
      <c r="E592">
        <v>5000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42377.22142361111</v>
      </c>
      <c r="T592" s="10">
        <f t="shared" si="39"/>
        <v>42408.209027777775</v>
      </c>
    </row>
    <row r="593" spans="1:20" ht="49" x14ac:dyDescent="0.25">
      <c r="A593" s="6">
        <f t="shared" si="36"/>
        <v>6.0999999999999943E-2</v>
      </c>
      <c r="B593">
        <v>591</v>
      </c>
      <c r="C593" s="3" t="s">
        <v>592</v>
      </c>
      <c r="D593" s="3" t="s">
        <v>4701</v>
      </c>
      <c r="E593">
        <v>100000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42177.209837962961</v>
      </c>
      <c r="T593" s="10">
        <f t="shared" si="39"/>
        <v>42207.209837962961</v>
      </c>
    </row>
    <row r="594" spans="1:20" ht="49" x14ac:dyDescent="0.25">
      <c r="A594" s="6">
        <f t="shared" si="36"/>
        <v>3.3333333333333326</v>
      </c>
      <c r="B594">
        <v>592</v>
      </c>
      <c r="C594" s="3" t="s">
        <v>593</v>
      </c>
      <c r="D594" s="3" t="s">
        <v>4702</v>
      </c>
      <c r="E594">
        <v>7500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41945.898842592593</v>
      </c>
      <c r="T594" s="10">
        <f t="shared" si="39"/>
        <v>41975.898842592585</v>
      </c>
    </row>
    <row r="595" spans="1:20" ht="49" x14ac:dyDescent="0.25">
      <c r="A595" s="6">
        <f t="shared" si="36"/>
        <v>23</v>
      </c>
      <c r="B595">
        <v>593</v>
      </c>
      <c r="C595" s="3" t="s">
        <v>594</v>
      </c>
      <c r="D595" s="3" t="s">
        <v>4703</v>
      </c>
      <c r="E595">
        <v>500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42070.344270833331</v>
      </c>
      <c r="T595" s="10">
        <f t="shared" si="39"/>
        <v>42100.302604166667</v>
      </c>
    </row>
    <row r="596" spans="1:20" ht="33" x14ac:dyDescent="0.25">
      <c r="A596" s="6">
        <f t="shared" si="36"/>
        <v>0.10400000000000409</v>
      </c>
      <c r="B596">
        <v>594</v>
      </c>
      <c r="C596" s="3" t="s">
        <v>595</v>
      </c>
      <c r="D596" s="3" t="s">
        <v>4704</v>
      </c>
      <c r="E596">
        <v>25000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42446.446828703702</v>
      </c>
      <c r="T596" s="10">
        <f t="shared" si="39"/>
        <v>42476.446828703702</v>
      </c>
    </row>
    <row r="597" spans="1:20" ht="49" x14ac:dyDescent="0.25">
      <c r="A597" s="6">
        <f t="shared" si="36"/>
        <v>0.42600000000000415</v>
      </c>
      <c r="B597">
        <v>595</v>
      </c>
      <c r="C597" s="3" t="s">
        <v>596</v>
      </c>
      <c r="D597" s="3" t="s">
        <v>4705</v>
      </c>
      <c r="E597">
        <v>100000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42082.736550925918</v>
      </c>
      <c r="T597" s="10">
        <f t="shared" si="39"/>
        <v>42127.736550925918</v>
      </c>
    </row>
    <row r="598" spans="1:20" ht="33" x14ac:dyDescent="0.25">
      <c r="A598" s="6">
        <f t="shared" si="36"/>
        <v>2.9999999999996696E-2</v>
      </c>
      <c r="B598">
        <v>596</v>
      </c>
      <c r="C598" s="3" t="s">
        <v>597</v>
      </c>
      <c r="D598" s="3" t="s">
        <v>4706</v>
      </c>
      <c r="E598">
        <v>20000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42646.563564814809</v>
      </c>
      <c r="T598" s="10">
        <f t="shared" si="39"/>
        <v>42676.563564814809</v>
      </c>
    </row>
    <row r="599" spans="1:20" ht="49" x14ac:dyDescent="0.25">
      <c r="A599" s="6">
        <f t="shared" si="36"/>
        <v>0.2666666666666706</v>
      </c>
      <c r="B599">
        <v>597</v>
      </c>
      <c r="C599" s="3" t="s">
        <v>598</v>
      </c>
      <c r="D599" s="3" t="s">
        <v>4707</v>
      </c>
      <c r="E599">
        <v>7500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42545.371932870366</v>
      </c>
      <c r="T599" s="10">
        <f t="shared" si="39"/>
        <v>42582.333333333336</v>
      </c>
    </row>
    <row r="600" spans="1:20" ht="33" x14ac:dyDescent="0.25">
      <c r="A600" s="6">
        <f t="shared" si="36"/>
        <v>34</v>
      </c>
      <c r="B600">
        <v>598</v>
      </c>
      <c r="C600" s="3" t="s">
        <v>599</v>
      </c>
      <c r="D600" s="3" t="s">
        <v>4708</v>
      </c>
      <c r="E600">
        <v>2500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41947.668761574074</v>
      </c>
      <c r="T600" s="10">
        <f t="shared" si="39"/>
        <v>41977.668761574074</v>
      </c>
    </row>
    <row r="601" spans="1:20" ht="49" x14ac:dyDescent="0.25">
      <c r="A601" s="6">
        <f t="shared" si="36"/>
        <v>6.1999999999995392E-2</v>
      </c>
      <c r="B601">
        <v>599</v>
      </c>
      <c r="C601" s="3" t="s">
        <v>600</v>
      </c>
      <c r="D601" s="3" t="s">
        <v>4709</v>
      </c>
      <c r="E601">
        <v>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42047.479189814818</v>
      </c>
      <c r="T601" s="10">
        <f t="shared" si="39"/>
        <v>42071.302777777775</v>
      </c>
    </row>
    <row r="602" spans="1:20" ht="33" x14ac:dyDescent="0.25">
      <c r="A602" s="6">
        <f t="shared" si="36"/>
        <v>2.0000000000000018</v>
      </c>
      <c r="B602">
        <v>600</v>
      </c>
      <c r="C602" s="3" t="s">
        <v>601</v>
      </c>
      <c r="D602" s="3" t="s">
        <v>4710</v>
      </c>
      <c r="E602">
        <v>5000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42073.464837962958</v>
      </c>
      <c r="T602" s="10">
        <f t="shared" si="39"/>
        <v>42133.464837962958</v>
      </c>
    </row>
    <row r="603" spans="1:20" ht="49" x14ac:dyDescent="0.25">
      <c r="A603" s="6">
        <f t="shared" si="36"/>
        <v>1.4000000000000012</v>
      </c>
      <c r="B603">
        <v>601</v>
      </c>
      <c r="C603" s="3" t="s">
        <v>602</v>
      </c>
      <c r="D603" s="3" t="s">
        <v>4711</v>
      </c>
      <c r="E603">
        <v>10000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41969.52475694444</v>
      </c>
      <c r="T603" s="10">
        <f t="shared" si="39"/>
        <v>41999.52475694444</v>
      </c>
    </row>
    <row r="604" spans="1:20" ht="49" x14ac:dyDescent="0.25">
      <c r="A604" s="6">
        <f t="shared" si="36"/>
        <v>0</v>
      </c>
      <c r="B604">
        <v>602</v>
      </c>
      <c r="C604" s="3" t="s">
        <v>603</v>
      </c>
      <c r="D604" s="3" t="s">
        <v>4712</v>
      </c>
      <c r="E604">
        <v>70000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42143.460821759254</v>
      </c>
      <c r="T604" s="10">
        <f t="shared" si="39"/>
        <v>42173.460821759254</v>
      </c>
    </row>
    <row r="605" spans="1:20" ht="49" x14ac:dyDescent="0.25">
      <c r="A605" s="6">
        <f t="shared" si="36"/>
        <v>3.933466666666674</v>
      </c>
      <c r="B605">
        <v>603</v>
      </c>
      <c r="C605" s="3" t="s">
        <v>604</v>
      </c>
      <c r="D605" s="3" t="s">
        <v>4713</v>
      </c>
      <c r="E605">
        <v>15000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41835.305821759255</v>
      </c>
      <c r="T605" s="10">
        <f t="shared" si="39"/>
        <v>41865.305821759255</v>
      </c>
    </row>
    <row r="606" spans="1:20" ht="49" x14ac:dyDescent="0.25">
      <c r="A606" s="6">
        <f t="shared" si="36"/>
        <v>0</v>
      </c>
      <c r="B606">
        <v>604</v>
      </c>
      <c r="C606" s="3" t="s">
        <v>605</v>
      </c>
      <c r="D606" s="3" t="s">
        <v>4714</v>
      </c>
      <c r="E606">
        <v>1500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41848.702037037037</v>
      </c>
      <c r="T606" s="10">
        <f t="shared" si="39"/>
        <v>41878.702037037037</v>
      </c>
    </row>
    <row r="607" spans="1:20" ht="33" x14ac:dyDescent="0.25">
      <c r="A607" s="6">
        <f t="shared" si="36"/>
        <v>2.62</v>
      </c>
      <c r="B607">
        <v>605</v>
      </c>
      <c r="C607" s="3" t="s">
        <v>606</v>
      </c>
      <c r="D607" s="3" t="s">
        <v>4715</v>
      </c>
      <c r="E607">
        <v>5000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42194.02439814814</v>
      </c>
      <c r="T607" s="10">
        <f t="shared" si="39"/>
        <v>42239.02439814814</v>
      </c>
    </row>
    <row r="608" spans="1:20" ht="49" x14ac:dyDescent="0.25">
      <c r="A608" s="6">
        <f t="shared" si="36"/>
        <v>0.20000000000000018</v>
      </c>
      <c r="B608">
        <v>606</v>
      </c>
      <c r="C608" s="3" t="s">
        <v>607</v>
      </c>
      <c r="D608" s="3" t="s">
        <v>4716</v>
      </c>
      <c r="E608">
        <v>5000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42102.317233796297</v>
      </c>
      <c r="T608" s="10">
        <f t="shared" si="39"/>
        <v>42148.291666666664</v>
      </c>
    </row>
    <row r="609" spans="1:20" ht="49" x14ac:dyDescent="0.25">
      <c r="A609" s="6">
        <f t="shared" si="36"/>
        <v>0</v>
      </c>
      <c r="B609">
        <v>607</v>
      </c>
      <c r="C609" s="3" t="s">
        <v>608</v>
      </c>
      <c r="D609" s="3" t="s">
        <v>4717</v>
      </c>
      <c r="E609">
        <v>250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42300.492314814815</v>
      </c>
      <c r="T609" s="10">
        <f t="shared" si="39"/>
        <v>42330.53398148148</v>
      </c>
    </row>
    <row r="610" spans="1:20" ht="49" x14ac:dyDescent="0.25">
      <c r="A610" s="6">
        <f t="shared" si="36"/>
        <v>0.97399999999999709</v>
      </c>
      <c r="B610">
        <v>608</v>
      </c>
      <c r="C610" s="3" t="s">
        <v>609</v>
      </c>
      <c r="D610" s="3" t="s">
        <v>4718</v>
      </c>
      <c r="E610">
        <v>150000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42140.587731481479</v>
      </c>
      <c r="T610" s="10">
        <f t="shared" si="39"/>
        <v>42170.587731481479</v>
      </c>
    </row>
    <row r="611" spans="1:20" ht="49" x14ac:dyDescent="0.25">
      <c r="A611" s="6">
        <f t="shared" si="36"/>
        <v>0.64102564102563875</v>
      </c>
      <c r="B611">
        <v>609</v>
      </c>
      <c r="C611" s="3" t="s">
        <v>610</v>
      </c>
      <c r="D611" s="3" t="s">
        <v>4719</v>
      </c>
      <c r="E611">
        <v>780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42306.700740740744</v>
      </c>
      <c r="T611" s="10">
        <f t="shared" si="39"/>
        <v>42336.742407407401</v>
      </c>
    </row>
    <row r="612" spans="1:20" ht="49" x14ac:dyDescent="0.25">
      <c r="A612" s="6">
        <f t="shared" si="36"/>
        <v>0</v>
      </c>
      <c r="B612">
        <v>610</v>
      </c>
      <c r="C612" s="3" t="s">
        <v>611</v>
      </c>
      <c r="D612" s="3" t="s">
        <v>4720</v>
      </c>
      <c r="E612">
        <v>13803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42086.497523148144</v>
      </c>
      <c r="T612" s="10">
        <f t="shared" si="39"/>
        <v>42116.497523148144</v>
      </c>
    </row>
    <row r="613" spans="1:20" ht="49" x14ac:dyDescent="0.25">
      <c r="A613" s="6">
        <f t="shared" si="36"/>
        <v>0</v>
      </c>
      <c r="B613">
        <v>611</v>
      </c>
      <c r="C613" s="3" t="s">
        <v>612</v>
      </c>
      <c r="D613" s="3" t="s">
        <v>4721</v>
      </c>
      <c r="E613">
        <v>80000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42328.227280092593</v>
      </c>
      <c r="T613" s="10">
        <f t="shared" si="39"/>
        <v>42388.227280092593</v>
      </c>
    </row>
    <row r="614" spans="1:20" ht="33" x14ac:dyDescent="0.25">
      <c r="A614" s="6">
        <f t="shared" si="36"/>
        <v>0</v>
      </c>
      <c r="B614">
        <v>612</v>
      </c>
      <c r="C614" s="3" t="s">
        <v>613</v>
      </c>
      <c r="D614" s="3" t="s">
        <v>4722</v>
      </c>
      <c r="E614">
        <v>10000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42584.698449074065</v>
      </c>
      <c r="T614" s="10">
        <f t="shared" si="39"/>
        <v>42614.698449074065</v>
      </c>
    </row>
    <row r="615" spans="1:20" ht="49" x14ac:dyDescent="0.25">
      <c r="A615" s="6">
        <f t="shared" si="36"/>
        <v>21.363333333333333</v>
      </c>
      <c r="B615">
        <v>613</v>
      </c>
      <c r="C615" s="3" t="s">
        <v>614</v>
      </c>
      <c r="D615" s="3" t="s">
        <v>4723</v>
      </c>
      <c r="E615">
        <v>60000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42247.163425925923</v>
      </c>
      <c r="T615" s="10">
        <f t="shared" si="39"/>
        <v>42277.874305555553</v>
      </c>
    </row>
    <row r="616" spans="1:20" ht="49" x14ac:dyDescent="0.25">
      <c r="A616" s="6">
        <f t="shared" si="36"/>
        <v>0</v>
      </c>
      <c r="B616">
        <v>614</v>
      </c>
      <c r="C616" s="3" t="s">
        <v>615</v>
      </c>
      <c r="D616" s="3" t="s">
        <v>4724</v>
      </c>
      <c r="E616">
        <v>10000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42514.728472222218</v>
      </c>
      <c r="T616" s="10">
        <f t="shared" si="39"/>
        <v>42544.728472222218</v>
      </c>
    </row>
    <row r="617" spans="1:20" ht="49" x14ac:dyDescent="0.25">
      <c r="A617" s="6">
        <f t="shared" si="36"/>
        <v>0</v>
      </c>
      <c r="B617">
        <v>615</v>
      </c>
      <c r="C617" s="3" t="s">
        <v>616</v>
      </c>
      <c r="D617" s="3" t="s">
        <v>4725</v>
      </c>
      <c r="E617">
        <v>515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42241.788877314808</v>
      </c>
      <c r="T617" s="10">
        <f t="shared" si="39"/>
        <v>42271.788877314808</v>
      </c>
    </row>
    <row r="618" spans="1:20" ht="49" x14ac:dyDescent="0.25">
      <c r="A618" s="6">
        <f t="shared" si="36"/>
        <v>0</v>
      </c>
      <c r="B618">
        <v>616</v>
      </c>
      <c r="C618" s="3" t="s">
        <v>617</v>
      </c>
      <c r="D618" s="3" t="s">
        <v>4726</v>
      </c>
      <c r="E618">
        <v>5000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42761.042905092596</v>
      </c>
      <c r="T618" s="10">
        <f t="shared" si="39"/>
        <v>42791.042905092596</v>
      </c>
    </row>
    <row r="619" spans="1:20" ht="49" x14ac:dyDescent="0.25">
      <c r="A619" s="6">
        <f t="shared" si="36"/>
        <v>3.0000000000000027</v>
      </c>
      <c r="B619">
        <v>617</v>
      </c>
      <c r="C619" s="3" t="s">
        <v>618</v>
      </c>
      <c r="D619" s="3" t="s">
        <v>4727</v>
      </c>
      <c r="E619">
        <v>2000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42087.009756944441</v>
      </c>
      <c r="T619" s="10">
        <f t="shared" si="39"/>
        <v>42132.009756944441</v>
      </c>
    </row>
    <row r="620" spans="1:20" ht="49" x14ac:dyDescent="0.25">
      <c r="A620" s="6">
        <f t="shared" si="36"/>
        <v>0</v>
      </c>
      <c r="B620">
        <v>618</v>
      </c>
      <c r="C620" s="3" t="s">
        <v>619</v>
      </c>
      <c r="D620" s="3" t="s">
        <v>4728</v>
      </c>
      <c r="E620">
        <v>400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42317.47688657407</v>
      </c>
      <c r="T620" s="10">
        <f t="shared" si="39"/>
        <v>42347.47688657407</v>
      </c>
    </row>
    <row r="621" spans="1:20" ht="33" x14ac:dyDescent="0.25">
      <c r="A621" s="6">
        <f t="shared" si="36"/>
        <v>4.0000000001150227E-5</v>
      </c>
      <c r="B621">
        <v>619</v>
      </c>
      <c r="C621" s="3" t="s">
        <v>620</v>
      </c>
      <c r="D621" s="3" t="s">
        <v>4729</v>
      </c>
      <c r="E621">
        <v>2500000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41908.317013888889</v>
      </c>
      <c r="T621" s="10">
        <f t="shared" si="39"/>
        <v>41968.358680555553</v>
      </c>
    </row>
    <row r="622" spans="1:20" ht="49" x14ac:dyDescent="0.25">
      <c r="A622" s="6">
        <f t="shared" si="36"/>
        <v>1.0000000000000009</v>
      </c>
      <c r="B622">
        <v>620</v>
      </c>
      <c r="C622" s="3" t="s">
        <v>621</v>
      </c>
      <c r="D622" s="3" t="s">
        <v>4730</v>
      </c>
      <c r="E622">
        <v>30000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41831.383541666662</v>
      </c>
      <c r="T622" s="10">
        <f t="shared" si="39"/>
        <v>41876.383541666662</v>
      </c>
    </row>
    <row r="623" spans="1:20" ht="49" x14ac:dyDescent="0.25">
      <c r="A623" s="6">
        <f t="shared" si="36"/>
        <v>1.0440000000000005</v>
      </c>
      <c r="B623">
        <v>621</v>
      </c>
      <c r="C623" s="3" t="s">
        <v>622</v>
      </c>
      <c r="D623" s="3" t="s">
        <v>4731</v>
      </c>
      <c r="E623">
        <v>25000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42528.654363425921</v>
      </c>
      <c r="T623" s="10">
        <f t="shared" si="39"/>
        <v>42558.654363425921</v>
      </c>
    </row>
    <row r="624" spans="1:20" ht="49" x14ac:dyDescent="0.25">
      <c r="A624" s="6">
        <f t="shared" si="36"/>
        <v>5.6833333333333291</v>
      </c>
      <c r="B624">
        <v>622</v>
      </c>
      <c r="C624" s="3" t="s">
        <v>623</v>
      </c>
      <c r="D624" s="3" t="s">
        <v>4732</v>
      </c>
      <c r="E624">
        <v>6000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42532.441412037035</v>
      </c>
      <c r="T624" s="10">
        <f t="shared" si="39"/>
        <v>42552.441412037035</v>
      </c>
    </row>
    <row r="625" spans="1:20" ht="49" x14ac:dyDescent="0.25">
      <c r="A625" s="6">
        <f t="shared" si="36"/>
        <v>0</v>
      </c>
      <c r="B625">
        <v>623</v>
      </c>
      <c r="C625" s="3" t="s">
        <v>624</v>
      </c>
      <c r="D625" s="3" t="s">
        <v>4733</v>
      </c>
      <c r="E625">
        <v>75000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42121.675891203697</v>
      </c>
      <c r="T625" s="10">
        <f t="shared" si="39"/>
        <v>42151.675891203697</v>
      </c>
    </row>
    <row r="626" spans="1:20" ht="49" x14ac:dyDescent="0.25">
      <c r="A626" s="6">
        <f t="shared" si="36"/>
        <v>0</v>
      </c>
      <c r="B626">
        <v>624</v>
      </c>
      <c r="C626" s="3" t="s">
        <v>625</v>
      </c>
      <c r="D626" s="3" t="s">
        <v>4734</v>
      </c>
      <c r="E626">
        <v>5000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42108.65556712963</v>
      </c>
      <c r="T626" s="10">
        <f t="shared" si="39"/>
        <v>42138.65556712963</v>
      </c>
    </row>
    <row r="627" spans="1:20" ht="49" x14ac:dyDescent="0.25">
      <c r="A627" s="6">
        <f t="shared" si="36"/>
        <v>0</v>
      </c>
      <c r="B627">
        <v>625</v>
      </c>
      <c r="C627" s="3" t="s">
        <v>626</v>
      </c>
      <c r="D627" s="3" t="s">
        <v>4735</v>
      </c>
      <c r="E627">
        <v>25000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42790.562233796292</v>
      </c>
      <c r="T627" s="10">
        <f t="shared" si="39"/>
        <v>42820.520567129628</v>
      </c>
    </row>
    <row r="628" spans="1:20" ht="49" x14ac:dyDescent="0.25">
      <c r="A628" s="6">
        <f t="shared" si="36"/>
        <v>17.379999999999995</v>
      </c>
      <c r="B628">
        <v>626</v>
      </c>
      <c r="C628" s="3" t="s">
        <v>627</v>
      </c>
      <c r="D628" s="3" t="s">
        <v>4736</v>
      </c>
      <c r="E628">
        <v>25000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42198.226145833331</v>
      </c>
      <c r="T628" s="10">
        <f t="shared" si="39"/>
        <v>42231.223611111105</v>
      </c>
    </row>
    <row r="629" spans="1:20" ht="49" x14ac:dyDescent="0.25">
      <c r="A629" s="6">
        <f t="shared" si="36"/>
        <v>1.9999999999997797E-2</v>
      </c>
      <c r="B629">
        <v>627</v>
      </c>
      <c r="C629" s="3" t="s">
        <v>628</v>
      </c>
      <c r="D629" s="3" t="s">
        <v>4737</v>
      </c>
      <c r="E629">
        <v>450000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42383.973506944443</v>
      </c>
      <c r="T629" s="10">
        <f t="shared" si="39"/>
        <v>42443.624999999993</v>
      </c>
    </row>
    <row r="630" spans="1:20" ht="49" x14ac:dyDescent="0.25">
      <c r="A630" s="6">
        <f t="shared" si="36"/>
        <v>0</v>
      </c>
      <c r="B630">
        <v>628</v>
      </c>
      <c r="C630" s="3" t="s">
        <v>629</v>
      </c>
      <c r="D630" s="3" t="s">
        <v>4738</v>
      </c>
      <c r="E630">
        <v>5000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41803.359456018516</v>
      </c>
      <c r="T630" s="10">
        <f t="shared" si="39"/>
        <v>41833.359456018516</v>
      </c>
    </row>
    <row r="631" spans="1:20" ht="49" x14ac:dyDescent="0.25">
      <c r="A631" s="6">
        <f t="shared" si="36"/>
        <v>0.17500000000000293</v>
      </c>
      <c r="B631">
        <v>629</v>
      </c>
      <c r="C631" s="3" t="s">
        <v>630</v>
      </c>
      <c r="D631" s="3" t="s">
        <v>4739</v>
      </c>
      <c r="E631">
        <v>200000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42474.304490740738</v>
      </c>
      <c r="T631" s="10">
        <f t="shared" si="39"/>
        <v>42504.304490740738</v>
      </c>
    </row>
    <row r="632" spans="1:20" ht="49" x14ac:dyDescent="0.25">
      <c r="A632" s="6">
        <f t="shared" si="36"/>
        <v>8.3340278356525133E-2</v>
      </c>
      <c r="B632">
        <v>630</v>
      </c>
      <c r="C632" s="3" t="s">
        <v>631</v>
      </c>
      <c r="D632" s="3" t="s">
        <v>4740</v>
      </c>
      <c r="E632">
        <v>11999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42223.286122685182</v>
      </c>
      <c r="T632" s="10">
        <f t="shared" si="39"/>
        <v>42252.881944444445</v>
      </c>
    </row>
    <row r="633" spans="1:20" ht="33" x14ac:dyDescent="0.25">
      <c r="A633" s="6">
        <f t="shared" si="36"/>
        <v>1.3800000000000034</v>
      </c>
      <c r="B633">
        <v>631</v>
      </c>
      <c r="C633" s="3" t="s">
        <v>632</v>
      </c>
      <c r="D633" s="3" t="s">
        <v>4741</v>
      </c>
      <c r="E633">
        <v>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42489.438993055555</v>
      </c>
      <c r="T633" s="10">
        <f t="shared" si="39"/>
        <v>42518.438993055555</v>
      </c>
    </row>
    <row r="634" spans="1:20" ht="33" x14ac:dyDescent="0.25">
      <c r="A634" s="6">
        <f t="shared" si="36"/>
        <v>0</v>
      </c>
      <c r="B634">
        <v>632</v>
      </c>
      <c r="C634" s="3" t="s">
        <v>633</v>
      </c>
      <c r="D634" s="3" t="s">
        <v>4742</v>
      </c>
      <c r="E634">
        <v>20000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42303.325983796291</v>
      </c>
      <c r="T634" s="10">
        <f t="shared" si="39"/>
        <v>42333.367650462962</v>
      </c>
    </row>
    <row r="635" spans="1:20" ht="49" x14ac:dyDescent="0.25">
      <c r="A635" s="6">
        <f t="shared" si="36"/>
        <v>12.450000000000006</v>
      </c>
      <c r="B635">
        <v>633</v>
      </c>
      <c r="C635" s="3" t="s">
        <v>634</v>
      </c>
      <c r="D635" s="3" t="s">
        <v>4743</v>
      </c>
      <c r="E635">
        <v>10000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42506.965995370374</v>
      </c>
      <c r="T635" s="10">
        <f t="shared" si="39"/>
        <v>42538.624999999993</v>
      </c>
    </row>
    <row r="636" spans="1:20" ht="33" x14ac:dyDescent="0.25">
      <c r="A636" s="6">
        <f t="shared" si="36"/>
        <v>1.9999999999997797E-2</v>
      </c>
      <c r="B636">
        <v>634</v>
      </c>
      <c r="C636" s="3" t="s">
        <v>635</v>
      </c>
      <c r="D636" s="3" t="s">
        <v>4744</v>
      </c>
      <c r="E636">
        <v>5000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42031.595243055555</v>
      </c>
      <c r="T636" s="10">
        <f t="shared" si="39"/>
        <v>42061.595243055555</v>
      </c>
    </row>
    <row r="637" spans="1:20" ht="33" x14ac:dyDescent="0.25">
      <c r="A637" s="6">
        <f t="shared" si="36"/>
        <v>7.9999999999968985E-3</v>
      </c>
      <c r="B637">
        <v>635</v>
      </c>
      <c r="C637" s="3" t="s">
        <v>636</v>
      </c>
      <c r="D637" s="3" t="s">
        <v>4745</v>
      </c>
      <c r="E637">
        <v>25000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42075.758819444447</v>
      </c>
      <c r="T637" s="10">
        <f t="shared" si="39"/>
        <v>42105.758819444447</v>
      </c>
    </row>
    <row r="638" spans="1:20" ht="33" x14ac:dyDescent="0.25">
      <c r="A638" s="6">
        <f t="shared" si="36"/>
        <v>0.20000000000000018</v>
      </c>
      <c r="B638">
        <v>636</v>
      </c>
      <c r="C638" s="3" t="s">
        <v>637</v>
      </c>
      <c r="D638" s="3" t="s">
        <v>4746</v>
      </c>
      <c r="E638">
        <v>2000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42131.122106481482</v>
      </c>
      <c r="T638" s="10">
        <f t="shared" si="39"/>
        <v>42161.115972222215</v>
      </c>
    </row>
    <row r="639" spans="1:20" ht="49" x14ac:dyDescent="0.25">
      <c r="A639" s="6">
        <f t="shared" si="36"/>
        <v>0</v>
      </c>
      <c r="B639">
        <v>637</v>
      </c>
      <c r="C639" s="3" t="s">
        <v>638</v>
      </c>
      <c r="D639" s="3" t="s">
        <v>4747</v>
      </c>
      <c r="E639">
        <v>100000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42762.62868055555</v>
      </c>
      <c r="T639" s="10">
        <f t="shared" si="39"/>
        <v>42791.62777777778</v>
      </c>
    </row>
    <row r="640" spans="1:20" ht="18" x14ac:dyDescent="0.25">
      <c r="A640" s="6">
        <f t="shared" si="36"/>
        <v>9.0000000000034497E-3</v>
      </c>
      <c r="B640">
        <v>638</v>
      </c>
      <c r="C640" s="3" t="s">
        <v>639</v>
      </c>
      <c r="D640" s="3" t="s">
        <v>4748</v>
      </c>
      <c r="E640">
        <v>200000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42759.259976851848</v>
      </c>
      <c r="T640" s="10">
        <f t="shared" si="39"/>
        <v>42819.218310185184</v>
      </c>
    </row>
    <row r="641" spans="1:20" ht="33" x14ac:dyDescent="0.25">
      <c r="A641" s="6">
        <f t="shared" si="36"/>
        <v>1.0000000000287557E-4</v>
      </c>
      <c r="B641">
        <v>639</v>
      </c>
      <c r="C641" s="3" t="s">
        <v>640</v>
      </c>
      <c r="D641" s="3" t="s">
        <v>4749</v>
      </c>
      <c r="E641">
        <v>1000000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41865.249942129631</v>
      </c>
      <c r="T641" s="10">
        <f t="shared" si="39"/>
        <v>41925.249942129631</v>
      </c>
    </row>
    <row r="642" spans="1:20" ht="49" x14ac:dyDescent="0.25">
      <c r="A642" s="6">
        <f t="shared" si="36"/>
        <v>144.28571428571428</v>
      </c>
      <c r="B642">
        <v>640</v>
      </c>
      <c r="C642" s="3" t="s">
        <v>641</v>
      </c>
      <c r="D642" s="3" t="s">
        <v>4750</v>
      </c>
      <c r="E642">
        <v>70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42683.08697916667</v>
      </c>
      <c r="T642" s="10">
        <f t="shared" si="39"/>
        <v>42698.624999999993</v>
      </c>
    </row>
    <row r="643" spans="1:20" ht="49" x14ac:dyDescent="0.25">
      <c r="A643" s="6">
        <f t="shared" ref="A643:A706" si="40">((F643-E643)/E643+1)*100</f>
        <v>119.16249999999999</v>
      </c>
      <c r="B643">
        <v>641</v>
      </c>
      <c r="C643" s="3" t="s">
        <v>642</v>
      </c>
      <c r="D643" s="3" t="s">
        <v>4751</v>
      </c>
      <c r="E643"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>
        <f t="shared" ref="P643:P706" si="41">F643/M643</f>
        <v>151.31746031746033</v>
      </c>
      <c r="Q643" t="s">
        <v>8319</v>
      </c>
      <c r="R643" t="s">
        <v>8321</v>
      </c>
      <c r="S643" s="10">
        <f t="shared" ref="S643:S706" si="42">(((K643/60)/60)/24)+DATE(1970,1,1)+(-8/24)</f>
        <v>42199.236666666664</v>
      </c>
      <c r="T643" s="10">
        <f t="shared" ref="T643:T706" si="43">(((J643/60)/60)/24)+DATE(1970,1,1)+(-8/24)</f>
        <v>42229.236666666664</v>
      </c>
    </row>
    <row r="644" spans="1:20" ht="49" x14ac:dyDescent="0.25">
      <c r="A644" s="6">
        <f t="shared" si="40"/>
        <v>1460.4850000000001</v>
      </c>
      <c r="B644">
        <v>642</v>
      </c>
      <c r="C644" s="3" t="s">
        <v>643</v>
      </c>
      <c r="D644" s="3" t="s">
        <v>4752</v>
      </c>
      <c r="E644">
        <v>20000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42199.317986111106</v>
      </c>
      <c r="T644" s="10">
        <f t="shared" si="43"/>
        <v>42235.317986111106</v>
      </c>
    </row>
    <row r="645" spans="1:20" ht="33" x14ac:dyDescent="0.25">
      <c r="A645" s="6">
        <f t="shared" si="40"/>
        <v>105.80799999999999</v>
      </c>
      <c r="B645">
        <v>643</v>
      </c>
      <c r="C645" s="3" t="s">
        <v>644</v>
      </c>
      <c r="D645" s="3" t="s">
        <v>4753</v>
      </c>
      <c r="E645"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42100.30873842592</v>
      </c>
      <c r="T645" s="10">
        <f t="shared" si="43"/>
        <v>42155.30873842592</v>
      </c>
    </row>
    <row r="646" spans="1:20" ht="49" x14ac:dyDescent="0.25">
      <c r="A646" s="6">
        <f t="shared" si="40"/>
        <v>300.11791999999997</v>
      </c>
      <c r="B646">
        <v>644</v>
      </c>
      <c r="C646" s="3" t="s">
        <v>645</v>
      </c>
      <c r="D646" s="3" t="s">
        <v>4754</v>
      </c>
      <c r="E646"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41898.332627314812</v>
      </c>
      <c r="T646" s="10">
        <f t="shared" si="43"/>
        <v>41940.708333333328</v>
      </c>
    </row>
    <row r="647" spans="1:20" ht="33" x14ac:dyDescent="0.25">
      <c r="A647" s="6">
        <f t="shared" si="40"/>
        <v>278.7</v>
      </c>
      <c r="B647">
        <v>645</v>
      </c>
      <c r="C647" s="3" t="s">
        <v>646</v>
      </c>
      <c r="D647" s="3" t="s">
        <v>4755</v>
      </c>
      <c r="E647"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42563.692986111106</v>
      </c>
      <c r="T647" s="10">
        <f t="shared" si="43"/>
        <v>42593.692986111106</v>
      </c>
    </row>
    <row r="648" spans="1:20" ht="49" x14ac:dyDescent="0.25">
      <c r="A648" s="6">
        <f t="shared" si="40"/>
        <v>131.87625</v>
      </c>
      <c r="B648">
        <v>646</v>
      </c>
      <c r="C648" s="3" t="s">
        <v>647</v>
      </c>
      <c r="D648" s="3" t="s">
        <v>4756</v>
      </c>
      <c r="E648"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41832.519293981481</v>
      </c>
      <c r="T648" s="10">
        <f t="shared" si="43"/>
        <v>41862.519293981481</v>
      </c>
    </row>
    <row r="649" spans="1:20" ht="49" x14ac:dyDescent="0.25">
      <c r="A649" s="6">
        <f t="shared" si="40"/>
        <v>107.05</v>
      </c>
      <c r="B649">
        <v>647</v>
      </c>
      <c r="C649" s="3" t="s">
        <v>648</v>
      </c>
      <c r="D649" s="3" t="s">
        <v>4757</v>
      </c>
      <c r="E649">
        <v>2000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42416.434594907405</v>
      </c>
      <c r="T649" s="10">
        <f t="shared" si="43"/>
        <v>42446.392928240741</v>
      </c>
    </row>
    <row r="650" spans="1:20" ht="33" x14ac:dyDescent="0.25">
      <c r="A650" s="6">
        <f t="shared" si="40"/>
        <v>126.82285714285715</v>
      </c>
      <c r="B650">
        <v>648</v>
      </c>
      <c r="C650" s="3" t="s">
        <v>649</v>
      </c>
      <c r="D650" s="3" t="s">
        <v>4758</v>
      </c>
      <c r="E650"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41891.360046296293</v>
      </c>
      <c r="T650" s="10">
        <f t="shared" si="43"/>
        <v>41926.360046296293</v>
      </c>
    </row>
    <row r="651" spans="1:20" ht="49" x14ac:dyDescent="0.25">
      <c r="A651" s="6">
        <f t="shared" si="40"/>
        <v>139.96</v>
      </c>
      <c r="B651">
        <v>649</v>
      </c>
      <c r="C651" s="3" t="s">
        <v>650</v>
      </c>
      <c r="D651" s="3" t="s">
        <v>4759</v>
      </c>
      <c r="E651"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41877.578854166662</v>
      </c>
      <c r="T651" s="10">
        <f t="shared" si="43"/>
        <v>41898.578854166662</v>
      </c>
    </row>
    <row r="652" spans="1:20" ht="49" x14ac:dyDescent="0.25">
      <c r="A652" s="6">
        <f t="shared" si="40"/>
        <v>112.4</v>
      </c>
      <c r="B652">
        <v>650</v>
      </c>
      <c r="C652" s="3" t="s">
        <v>651</v>
      </c>
      <c r="D652" s="3" t="s">
        <v>4760</v>
      </c>
      <c r="E652"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41931.703518518516</v>
      </c>
      <c r="T652" s="10">
        <f t="shared" si="43"/>
        <v>41991.745185185187</v>
      </c>
    </row>
    <row r="653" spans="1:20" ht="49" x14ac:dyDescent="0.25">
      <c r="A653" s="6">
        <f t="shared" si="40"/>
        <v>100.52799999999999</v>
      </c>
      <c r="B653">
        <v>651</v>
      </c>
      <c r="C653" s="3" t="s">
        <v>652</v>
      </c>
      <c r="D653" s="3" t="s">
        <v>4761</v>
      </c>
      <c r="E653"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41955.684155092589</v>
      </c>
      <c r="T653" s="10">
        <f t="shared" si="43"/>
        <v>41985.684155092589</v>
      </c>
    </row>
    <row r="654" spans="1:20" ht="49" x14ac:dyDescent="0.25">
      <c r="A654" s="6">
        <f t="shared" si="40"/>
        <v>100.46666666666665</v>
      </c>
      <c r="B654">
        <v>652</v>
      </c>
      <c r="C654" s="3" t="s">
        <v>653</v>
      </c>
      <c r="D654" s="3" t="s">
        <v>4762</v>
      </c>
      <c r="E654"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42675.357060185182</v>
      </c>
      <c r="T654" s="10">
        <f t="shared" si="43"/>
        <v>42705.398726851847</v>
      </c>
    </row>
    <row r="655" spans="1:20" ht="49" x14ac:dyDescent="0.25">
      <c r="A655" s="6">
        <f t="shared" si="40"/>
        <v>141.446</v>
      </c>
      <c r="B655">
        <v>653</v>
      </c>
      <c r="C655" s="3" t="s">
        <v>654</v>
      </c>
      <c r="D655" s="3" t="s">
        <v>4763</v>
      </c>
      <c r="E655"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42199.285185185181</v>
      </c>
      <c r="T655" s="10">
        <f t="shared" si="43"/>
        <v>42236.285185185181</v>
      </c>
    </row>
    <row r="656" spans="1:20" ht="49" x14ac:dyDescent="0.25">
      <c r="A656" s="6">
        <f t="shared" si="40"/>
        <v>267.29166666666669</v>
      </c>
      <c r="B656">
        <v>654</v>
      </c>
      <c r="C656" s="3" t="s">
        <v>655</v>
      </c>
      <c r="D656" s="3" t="s">
        <v>4764</v>
      </c>
      <c r="E656"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42163.623993055553</v>
      </c>
      <c r="T656" s="10">
        <f t="shared" si="43"/>
        <v>42193.623993055553</v>
      </c>
    </row>
    <row r="657" spans="1:20" ht="49" x14ac:dyDescent="0.25">
      <c r="A657" s="6">
        <f t="shared" si="40"/>
        <v>146.88749999999999</v>
      </c>
      <c r="B657">
        <v>655</v>
      </c>
      <c r="C657" s="3" t="s">
        <v>656</v>
      </c>
      <c r="D657" s="3" t="s">
        <v>4765</v>
      </c>
      <c r="E657"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42045.623981481483</v>
      </c>
      <c r="T657" s="10">
        <f t="shared" si="43"/>
        <v>42075.582314814812</v>
      </c>
    </row>
    <row r="658" spans="1:20" ht="49" x14ac:dyDescent="0.25">
      <c r="A658" s="6">
        <f t="shared" si="40"/>
        <v>213.56</v>
      </c>
      <c r="B658">
        <v>656</v>
      </c>
      <c r="C658" s="3" t="s">
        <v>657</v>
      </c>
      <c r="D658" s="3" t="s">
        <v>4766</v>
      </c>
      <c r="E658"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42417.471284722218</v>
      </c>
      <c r="T658" s="10">
        <f t="shared" si="43"/>
        <v>42477.429618055547</v>
      </c>
    </row>
    <row r="659" spans="1:20" ht="49" x14ac:dyDescent="0.25">
      <c r="A659" s="6">
        <f t="shared" si="40"/>
        <v>125.70000000000002</v>
      </c>
      <c r="B659">
        <v>657</v>
      </c>
      <c r="C659" s="3" t="s">
        <v>658</v>
      </c>
      <c r="D659" s="3" t="s">
        <v>4767</v>
      </c>
      <c r="E659"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42331.512407407405</v>
      </c>
      <c r="T659" s="10">
        <f t="shared" si="43"/>
        <v>42361.512407407405</v>
      </c>
    </row>
    <row r="660" spans="1:20" ht="49" x14ac:dyDescent="0.25">
      <c r="A660" s="6">
        <f t="shared" si="40"/>
        <v>104.46206037108834</v>
      </c>
      <c r="B660">
        <v>658</v>
      </c>
      <c r="C660" s="3" t="s">
        <v>659</v>
      </c>
      <c r="D660" s="3" t="s">
        <v>4768</v>
      </c>
      <c r="E660"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42178.827418981477</v>
      </c>
      <c r="T660" s="10">
        <f t="shared" si="43"/>
        <v>42211.416666666664</v>
      </c>
    </row>
    <row r="661" spans="1:20" ht="18" x14ac:dyDescent="0.25">
      <c r="A661" s="6">
        <f t="shared" si="40"/>
        <v>100.56666666666668</v>
      </c>
      <c r="B661">
        <v>659</v>
      </c>
      <c r="C661" s="3" t="s">
        <v>660</v>
      </c>
      <c r="D661" s="3" t="s">
        <v>4769</v>
      </c>
      <c r="E661"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42209.260358796295</v>
      </c>
      <c r="T661" s="10">
        <f t="shared" si="43"/>
        <v>42239.260358796295</v>
      </c>
    </row>
    <row r="662" spans="1:20" ht="49" x14ac:dyDescent="0.25">
      <c r="A662" s="6">
        <f t="shared" si="40"/>
        <v>3.0580000000000052</v>
      </c>
      <c r="B662">
        <v>660</v>
      </c>
      <c r="C662" s="3" t="s">
        <v>661</v>
      </c>
      <c r="D662" s="3" t="s">
        <v>4770</v>
      </c>
      <c r="E662">
        <v>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41922.408321759256</v>
      </c>
      <c r="T662" s="10">
        <f t="shared" si="43"/>
        <v>41952.449988425928</v>
      </c>
    </row>
    <row r="663" spans="1:20" ht="49" x14ac:dyDescent="0.25">
      <c r="A663" s="6">
        <f t="shared" si="40"/>
        <v>0.94999999999999529</v>
      </c>
      <c r="B663">
        <v>661</v>
      </c>
      <c r="C663" s="3" t="s">
        <v>662</v>
      </c>
      <c r="D663" s="3" t="s">
        <v>4771</v>
      </c>
      <c r="E663">
        <v>10000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42636.312025462961</v>
      </c>
      <c r="T663" s="10">
        <f t="shared" si="43"/>
        <v>42666.312025462961</v>
      </c>
    </row>
    <row r="664" spans="1:20" ht="33" x14ac:dyDescent="0.25">
      <c r="A664" s="6">
        <f t="shared" si="40"/>
        <v>0.40000000000000036</v>
      </c>
      <c r="B664">
        <v>662</v>
      </c>
      <c r="C664" s="3" t="s">
        <v>663</v>
      </c>
      <c r="D664" s="3" t="s">
        <v>4772</v>
      </c>
      <c r="E664">
        <v>39000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41990.104710648149</v>
      </c>
      <c r="T664" s="10">
        <f t="shared" si="43"/>
        <v>42020.104710648149</v>
      </c>
    </row>
    <row r="665" spans="1:20" ht="49" x14ac:dyDescent="0.25">
      <c r="A665" s="6">
        <f t="shared" si="40"/>
        <v>0.34999999999999476</v>
      </c>
      <c r="B665">
        <v>663</v>
      </c>
      <c r="C665" s="3" t="s">
        <v>664</v>
      </c>
      <c r="D665" s="3" t="s">
        <v>4773</v>
      </c>
      <c r="E665">
        <v>200000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42173.509907407402</v>
      </c>
      <c r="T665" s="10">
        <f t="shared" si="43"/>
        <v>42203.509907407402</v>
      </c>
    </row>
    <row r="666" spans="1:20" ht="49" x14ac:dyDescent="0.25">
      <c r="A666" s="6">
        <f t="shared" si="40"/>
        <v>7.5333333333333368</v>
      </c>
      <c r="B666">
        <v>664</v>
      </c>
      <c r="C666" s="3" t="s">
        <v>665</v>
      </c>
      <c r="D666" s="3" t="s">
        <v>4774</v>
      </c>
      <c r="E666">
        <v>12000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42077.333043981482</v>
      </c>
      <c r="T666" s="10">
        <f t="shared" si="43"/>
        <v>42107.333043981482</v>
      </c>
    </row>
    <row r="667" spans="1:20" ht="49" x14ac:dyDescent="0.25">
      <c r="A667" s="6">
        <f t="shared" si="40"/>
        <v>18.64</v>
      </c>
      <c r="B667">
        <v>665</v>
      </c>
      <c r="C667" s="3" t="s">
        <v>666</v>
      </c>
      <c r="D667" s="3" t="s">
        <v>4775</v>
      </c>
      <c r="E667">
        <v>10000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42688.378020833326</v>
      </c>
      <c r="T667" s="10">
        <f t="shared" si="43"/>
        <v>42748.378020833326</v>
      </c>
    </row>
    <row r="668" spans="1:20" ht="49" x14ac:dyDescent="0.25">
      <c r="A668" s="6">
        <f t="shared" si="40"/>
        <v>4.0000000000040004E-3</v>
      </c>
      <c r="B668">
        <v>666</v>
      </c>
      <c r="C668" s="3" t="s">
        <v>667</v>
      </c>
      <c r="D668" s="3" t="s">
        <v>4776</v>
      </c>
      <c r="E668">
        <v>200000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41838.498819444445</v>
      </c>
      <c r="T668" s="10">
        <f t="shared" si="43"/>
        <v>41868.498819444445</v>
      </c>
    </row>
    <row r="669" spans="1:20" ht="49" x14ac:dyDescent="0.25">
      <c r="A669" s="6">
        <f t="shared" si="40"/>
        <v>10.019999999999996</v>
      </c>
      <c r="B669">
        <v>667</v>
      </c>
      <c r="C669" s="3" t="s">
        <v>668</v>
      </c>
      <c r="D669" s="3" t="s">
        <v>4777</v>
      </c>
      <c r="E669">
        <v>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42632.040081018517</v>
      </c>
      <c r="T669" s="10">
        <f t="shared" si="43"/>
        <v>42672.040081018517</v>
      </c>
    </row>
    <row r="670" spans="1:20" ht="49" x14ac:dyDescent="0.25">
      <c r="A670" s="6">
        <f t="shared" si="40"/>
        <v>4.5599999999999969</v>
      </c>
      <c r="B670">
        <v>668</v>
      </c>
      <c r="C670" s="3" t="s">
        <v>669</v>
      </c>
      <c r="D670" s="3" t="s">
        <v>4778</v>
      </c>
      <c r="E670">
        <v>15000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42090.497939814813</v>
      </c>
      <c r="T670" s="10">
        <f t="shared" si="43"/>
        <v>42135.497939814813</v>
      </c>
    </row>
    <row r="671" spans="1:20" ht="65" x14ac:dyDescent="0.25">
      <c r="A671" s="6">
        <f t="shared" si="40"/>
        <v>21.5075</v>
      </c>
      <c r="B671">
        <v>669</v>
      </c>
      <c r="C671" s="3" t="s">
        <v>670</v>
      </c>
      <c r="D671" s="3" t="s">
        <v>4779</v>
      </c>
      <c r="E671">
        <v>200000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42527.292337962957</v>
      </c>
      <c r="T671" s="10">
        <f t="shared" si="43"/>
        <v>42557.292337962957</v>
      </c>
    </row>
    <row r="672" spans="1:20" ht="49" x14ac:dyDescent="0.25">
      <c r="A672" s="6">
        <f t="shared" si="40"/>
        <v>29.276666666666664</v>
      </c>
      <c r="B672">
        <v>670</v>
      </c>
      <c r="C672" s="3" t="s">
        <v>671</v>
      </c>
      <c r="D672" s="3" t="s">
        <v>4780</v>
      </c>
      <c r="E672">
        <v>90000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42506.376388888886</v>
      </c>
      <c r="T672" s="10">
        <f t="shared" si="43"/>
        <v>42540.006944444445</v>
      </c>
    </row>
    <row r="673" spans="1:20" ht="49" x14ac:dyDescent="0.25">
      <c r="A673" s="6">
        <f t="shared" si="40"/>
        <v>39.426666666666662</v>
      </c>
      <c r="B673">
        <v>671</v>
      </c>
      <c r="C673" s="3" t="s">
        <v>672</v>
      </c>
      <c r="D673" s="3" t="s">
        <v>4781</v>
      </c>
      <c r="E673">
        <v>30000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41984.359398148146</v>
      </c>
      <c r="T673" s="10">
        <f t="shared" si="43"/>
        <v>42017.833333333336</v>
      </c>
    </row>
    <row r="674" spans="1:20" ht="49" x14ac:dyDescent="0.25">
      <c r="A674" s="6">
        <f t="shared" si="40"/>
        <v>21.628000000000004</v>
      </c>
      <c r="B674">
        <v>672</v>
      </c>
      <c r="C674" s="3" t="s">
        <v>673</v>
      </c>
      <c r="D674" s="3" t="s">
        <v>4782</v>
      </c>
      <c r="E674">
        <v>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41973.886157407404</v>
      </c>
      <c r="T674" s="10">
        <f t="shared" si="43"/>
        <v>42004.874305555553</v>
      </c>
    </row>
    <row r="675" spans="1:20" ht="49" x14ac:dyDescent="0.25">
      <c r="A675" s="6">
        <f t="shared" si="40"/>
        <v>0.20499999999999963</v>
      </c>
      <c r="B675">
        <v>673</v>
      </c>
      <c r="C675" s="3" t="s">
        <v>674</v>
      </c>
      <c r="D675" s="3" t="s">
        <v>4783</v>
      </c>
      <c r="E675">
        <v>100000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41838.5071412037</v>
      </c>
      <c r="T675" s="10">
        <f t="shared" si="43"/>
        <v>41883.5071412037</v>
      </c>
    </row>
    <row r="676" spans="1:20" ht="33" x14ac:dyDescent="0.25">
      <c r="A676" s="6">
        <f t="shared" si="40"/>
        <v>2.9999999999996696E-2</v>
      </c>
      <c r="B676">
        <v>674</v>
      </c>
      <c r="C676" s="3" t="s">
        <v>675</v>
      </c>
      <c r="D676" s="3" t="s">
        <v>4784</v>
      </c>
      <c r="E676">
        <v>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41802.782719907402</v>
      </c>
      <c r="T676" s="10">
        <f t="shared" si="43"/>
        <v>41862.782719907402</v>
      </c>
    </row>
    <row r="677" spans="1:20" ht="49" x14ac:dyDescent="0.25">
      <c r="A677" s="6">
        <f t="shared" si="40"/>
        <v>14.849999999999996</v>
      </c>
      <c r="B677">
        <v>675</v>
      </c>
      <c r="C677" s="3" t="s">
        <v>676</v>
      </c>
      <c r="D677" s="3" t="s">
        <v>4785</v>
      </c>
      <c r="E677">
        <v>6000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41975.597268518519</v>
      </c>
      <c r="T677" s="10">
        <f t="shared" si="43"/>
        <v>42004.957638888889</v>
      </c>
    </row>
    <row r="678" spans="1:20" ht="65" x14ac:dyDescent="0.25">
      <c r="A678" s="6">
        <f t="shared" si="40"/>
        <v>1.4710000000000001</v>
      </c>
      <c r="B678">
        <v>676</v>
      </c>
      <c r="C678" s="3" t="s">
        <v>677</v>
      </c>
      <c r="D678" s="3" t="s">
        <v>4786</v>
      </c>
      <c r="E678">
        <v>100000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42012.434965277782</v>
      </c>
      <c r="T678" s="10">
        <f t="shared" si="43"/>
        <v>42042.434965277782</v>
      </c>
    </row>
    <row r="679" spans="1:20" ht="49" x14ac:dyDescent="0.25">
      <c r="A679" s="6">
        <f t="shared" si="40"/>
        <v>25.583999999999996</v>
      </c>
      <c r="B679">
        <v>677</v>
      </c>
      <c r="C679" s="3" t="s">
        <v>678</v>
      </c>
      <c r="D679" s="3" t="s">
        <v>4787</v>
      </c>
      <c r="E679">
        <v>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42504.070543981477</v>
      </c>
      <c r="T679" s="10">
        <f t="shared" si="43"/>
        <v>42549.070543981477</v>
      </c>
    </row>
    <row r="680" spans="1:20" ht="49" x14ac:dyDescent="0.25">
      <c r="A680" s="6">
        <f t="shared" si="40"/>
        <v>3.8206896551724157</v>
      </c>
      <c r="B680">
        <v>678</v>
      </c>
      <c r="C680" s="3" t="s">
        <v>679</v>
      </c>
      <c r="D680" s="3" t="s">
        <v>4788</v>
      </c>
      <c r="E680">
        <v>29000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42481.043263888881</v>
      </c>
      <c r="T680" s="10">
        <f t="shared" si="43"/>
        <v>42511.043263888881</v>
      </c>
    </row>
    <row r="681" spans="1:20" ht="49" x14ac:dyDescent="0.25">
      <c r="A681" s="6">
        <f t="shared" si="40"/>
        <v>15.485964912280703</v>
      </c>
      <c r="B681">
        <v>679</v>
      </c>
      <c r="C681" s="3" t="s">
        <v>680</v>
      </c>
      <c r="D681" s="3" t="s">
        <v>4789</v>
      </c>
      <c r="E681">
        <v>57000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42556.362372685187</v>
      </c>
      <c r="T681" s="10">
        <f t="shared" si="43"/>
        <v>42616.362372685187</v>
      </c>
    </row>
    <row r="682" spans="1:20" ht="49" x14ac:dyDescent="0.25">
      <c r="A682" s="6">
        <f t="shared" si="40"/>
        <v>25.912000000000003</v>
      </c>
      <c r="B682">
        <v>680</v>
      </c>
      <c r="C682" s="3" t="s">
        <v>681</v>
      </c>
      <c r="D682" s="3" t="s">
        <v>4790</v>
      </c>
      <c r="E682">
        <v>75000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41864.168182870366</v>
      </c>
      <c r="T682" s="10">
        <f t="shared" si="43"/>
        <v>41899.168182870366</v>
      </c>
    </row>
    <row r="683" spans="1:20" ht="49" x14ac:dyDescent="0.25">
      <c r="A683" s="6">
        <f t="shared" si="40"/>
        <v>3.9999999999995595E-2</v>
      </c>
      <c r="B683">
        <v>681</v>
      </c>
      <c r="C683" s="3" t="s">
        <v>682</v>
      </c>
      <c r="D683" s="3" t="s">
        <v>4791</v>
      </c>
      <c r="E683">
        <v>2500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42639.472268518519</v>
      </c>
      <c r="T683" s="10">
        <f t="shared" si="43"/>
        <v>42669.472268518519</v>
      </c>
    </row>
    <row r="684" spans="1:20" ht="49" x14ac:dyDescent="0.25">
      <c r="A684" s="6">
        <f t="shared" si="40"/>
        <v>0.10599999999999499</v>
      </c>
      <c r="B684">
        <v>682</v>
      </c>
      <c r="C684" s="3" t="s">
        <v>683</v>
      </c>
      <c r="D684" s="3" t="s">
        <v>4792</v>
      </c>
      <c r="E684">
        <v>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42778.431967592587</v>
      </c>
      <c r="T684" s="10">
        <f t="shared" si="43"/>
        <v>42808.39030092593</v>
      </c>
    </row>
    <row r="685" spans="1:20" ht="49" x14ac:dyDescent="0.25">
      <c r="A685" s="6">
        <f t="shared" si="40"/>
        <v>0.85142857142856965</v>
      </c>
      <c r="B685">
        <v>683</v>
      </c>
      <c r="C685" s="3" t="s">
        <v>684</v>
      </c>
      <c r="D685" s="3" t="s">
        <v>4793</v>
      </c>
      <c r="E685">
        <v>35000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42634.566712962966</v>
      </c>
      <c r="T685" s="10">
        <f t="shared" si="43"/>
        <v>42674.566712962966</v>
      </c>
    </row>
    <row r="686" spans="1:20" ht="18" x14ac:dyDescent="0.25">
      <c r="A686" s="6">
        <f t="shared" si="40"/>
        <v>7.4837500000000006</v>
      </c>
      <c r="B686">
        <v>684</v>
      </c>
      <c r="C686" s="3" t="s">
        <v>685</v>
      </c>
      <c r="D686" s="3" t="s">
        <v>4794</v>
      </c>
      <c r="E686">
        <v>320000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41809.13994212963</v>
      </c>
      <c r="T686" s="10">
        <f t="shared" si="43"/>
        <v>41844.791666666664</v>
      </c>
    </row>
    <row r="687" spans="1:20" ht="49" x14ac:dyDescent="0.25">
      <c r="A687" s="6">
        <f t="shared" si="40"/>
        <v>27.65</v>
      </c>
      <c r="B687">
        <v>685</v>
      </c>
      <c r="C687" s="3" t="s">
        <v>686</v>
      </c>
      <c r="D687" s="3" t="s">
        <v>4795</v>
      </c>
      <c r="E687">
        <v>2000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41971.533240740733</v>
      </c>
      <c r="T687" s="10">
        <f t="shared" si="43"/>
        <v>42016.533240740733</v>
      </c>
    </row>
    <row r="688" spans="1:20" ht="65" x14ac:dyDescent="0.25">
      <c r="A688" s="6">
        <f t="shared" si="40"/>
        <v>0</v>
      </c>
      <c r="B688">
        <v>686</v>
      </c>
      <c r="C688" s="3" t="s">
        <v>687</v>
      </c>
      <c r="D688" s="3" t="s">
        <v>4796</v>
      </c>
      <c r="E688">
        <v>500000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42189.339930555558</v>
      </c>
      <c r="T688" s="10">
        <f t="shared" si="43"/>
        <v>42219.339930555558</v>
      </c>
    </row>
    <row r="689" spans="1:20" ht="49" x14ac:dyDescent="0.25">
      <c r="A689" s="6">
        <f t="shared" si="40"/>
        <v>3.5499999999999976</v>
      </c>
      <c r="B689">
        <v>687</v>
      </c>
      <c r="C689" s="3" t="s">
        <v>688</v>
      </c>
      <c r="D689" s="3" t="s">
        <v>4797</v>
      </c>
      <c r="E689">
        <v>100000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42711.417280092595</v>
      </c>
      <c r="T689" s="10">
        <f t="shared" si="43"/>
        <v>42771.417280092595</v>
      </c>
    </row>
    <row r="690" spans="1:20" ht="49" x14ac:dyDescent="0.25">
      <c r="A690" s="6">
        <f t="shared" si="40"/>
        <v>72.989999999999995</v>
      </c>
      <c r="B690">
        <v>688</v>
      </c>
      <c r="C690" s="3" t="s">
        <v>689</v>
      </c>
      <c r="D690" s="3" t="s">
        <v>4798</v>
      </c>
      <c r="E690">
        <v>20000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42261.771446759252</v>
      </c>
      <c r="T690" s="10">
        <f t="shared" si="43"/>
        <v>42291.771446759252</v>
      </c>
    </row>
    <row r="691" spans="1:20" ht="49" x14ac:dyDescent="0.25">
      <c r="A691" s="6">
        <f t="shared" si="40"/>
        <v>57.648750000000007</v>
      </c>
      <c r="B691">
        <v>689</v>
      </c>
      <c r="C691" s="3" t="s">
        <v>690</v>
      </c>
      <c r="D691" s="3" t="s">
        <v>4799</v>
      </c>
      <c r="E691">
        <v>200000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42675.334456018514</v>
      </c>
      <c r="T691" s="10">
        <f t="shared" si="43"/>
        <v>42711.874305555553</v>
      </c>
    </row>
    <row r="692" spans="1:20" ht="33" x14ac:dyDescent="0.25">
      <c r="A692" s="6">
        <f t="shared" si="40"/>
        <v>12.339999999999996</v>
      </c>
      <c r="B692">
        <v>690</v>
      </c>
      <c r="C692" s="3" t="s">
        <v>691</v>
      </c>
      <c r="D692" s="3" t="s">
        <v>4800</v>
      </c>
      <c r="E692">
        <v>20000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42579.301400462959</v>
      </c>
      <c r="T692" s="10">
        <f t="shared" si="43"/>
        <v>42621.916666666664</v>
      </c>
    </row>
    <row r="693" spans="1:20" ht="49" x14ac:dyDescent="0.25">
      <c r="A693" s="6">
        <f t="shared" si="40"/>
        <v>0.51999999999999824</v>
      </c>
      <c r="B693">
        <v>691</v>
      </c>
      <c r="C693" s="3" t="s">
        <v>692</v>
      </c>
      <c r="D693" s="3" t="s">
        <v>4801</v>
      </c>
      <c r="E693">
        <v>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42157.694976851846</v>
      </c>
      <c r="T693" s="10">
        <f t="shared" si="43"/>
        <v>42185.694976851846</v>
      </c>
    </row>
    <row r="694" spans="1:20" ht="49" x14ac:dyDescent="0.25">
      <c r="A694" s="6">
        <f t="shared" si="40"/>
        <v>6.5300000000000029</v>
      </c>
      <c r="B694">
        <v>692</v>
      </c>
      <c r="C694" s="3" t="s">
        <v>693</v>
      </c>
      <c r="D694" s="3" t="s">
        <v>4802</v>
      </c>
      <c r="E694">
        <v>20000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42696.042395833334</v>
      </c>
      <c r="T694" s="10">
        <f t="shared" si="43"/>
        <v>42726.042395833334</v>
      </c>
    </row>
    <row r="695" spans="1:20" ht="33" x14ac:dyDescent="0.25">
      <c r="A695" s="6">
        <f t="shared" si="40"/>
        <v>35.338000000000001</v>
      </c>
      <c r="B695">
        <v>693</v>
      </c>
      <c r="C695" s="3" t="s">
        <v>694</v>
      </c>
      <c r="D695" s="3" t="s">
        <v>4803</v>
      </c>
      <c r="E695">
        <v>100000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42094.474849537037</v>
      </c>
      <c r="T695" s="10">
        <f t="shared" si="43"/>
        <v>42124.474849537037</v>
      </c>
    </row>
    <row r="696" spans="1:20" ht="49" x14ac:dyDescent="0.25">
      <c r="A696" s="6">
        <f t="shared" si="40"/>
        <v>0.39333333333333442</v>
      </c>
      <c r="B696">
        <v>694</v>
      </c>
      <c r="C696" s="3" t="s">
        <v>695</v>
      </c>
      <c r="D696" s="3" t="s">
        <v>4804</v>
      </c>
      <c r="E696">
        <v>150000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42737.330543981479</v>
      </c>
      <c r="T696" s="10">
        <f t="shared" si="43"/>
        <v>42767.330543981479</v>
      </c>
    </row>
    <row r="697" spans="1:20" ht="49" x14ac:dyDescent="0.25">
      <c r="A697" s="6">
        <f t="shared" si="40"/>
        <v>1.0600000000000054</v>
      </c>
      <c r="B697">
        <v>695</v>
      </c>
      <c r="C697" s="3" t="s">
        <v>696</v>
      </c>
      <c r="D697" s="3" t="s">
        <v>4805</v>
      </c>
      <c r="E697">
        <v>60000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41913.187731481477</v>
      </c>
      <c r="T697" s="10">
        <f t="shared" si="43"/>
        <v>41943.187731481477</v>
      </c>
    </row>
    <row r="698" spans="1:20" ht="33" x14ac:dyDescent="0.25">
      <c r="A698" s="6">
        <f t="shared" si="40"/>
        <v>5.7142857142755688E-4</v>
      </c>
      <c r="B698">
        <v>696</v>
      </c>
      <c r="C698" s="3" t="s">
        <v>697</v>
      </c>
      <c r="D698" s="3" t="s">
        <v>4806</v>
      </c>
      <c r="E698">
        <v>175000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41815.593773148146</v>
      </c>
      <c r="T698" s="10">
        <f t="shared" si="43"/>
        <v>41845.593773148146</v>
      </c>
    </row>
    <row r="699" spans="1:20" ht="49" x14ac:dyDescent="0.25">
      <c r="A699" s="6">
        <f t="shared" si="40"/>
        <v>46.379999999999995</v>
      </c>
      <c r="B699">
        <v>697</v>
      </c>
      <c r="C699" s="3" t="s">
        <v>698</v>
      </c>
      <c r="D699" s="3" t="s">
        <v>4807</v>
      </c>
      <c r="E699">
        <v>5000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42388.189687500002</v>
      </c>
      <c r="T699" s="10">
        <f t="shared" si="43"/>
        <v>42403.189687500002</v>
      </c>
    </row>
    <row r="700" spans="1:20" ht="49" x14ac:dyDescent="0.25">
      <c r="A700" s="6">
        <f t="shared" si="40"/>
        <v>15.390000000000004</v>
      </c>
      <c r="B700">
        <v>698</v>
      </c>
      <c r="C700" s="3" t="s">
        <v>699</v>
      </c>
      <c r="D700" s="3" t="s">
        <v>4808</v>
      </c>
      <c r="E700">
        <v>100000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41866.59774305555</v>
      </c>
      <c r="T700" s="10">
        <f t="shared" si="43"/>
        <v>41899.75</v>
      </c>
    </row>
    <row r="701" spans="1:20" ht="49" x14ac:dyDescent="0.25">
      <c r="A701" s="6">
        <f t="shared" si="40"/>
        <v>82.422107692307705</v>
      </c>
      <c r="B701">
        <v>699</v>
      </c>
      <c r="C701" s="3" t="s">
        <v>700</v>
      </c>
      <c r="D701" s="3" t="s">
        <v>4809</v>
      </c>
      <c r="E701">
        <v>130000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41563.152175925927</v>
      </c>
      <c r="T701" s="10">
        <f t="shared" si="43"/>
        <v>41600.333333333328</v>
      </c>
    </row>
    <row r="702" spans="1:20" ht="49" x14ac:dyDescent="0.25">
      <c r="A702" s="6">
        <f t="shared" si="40"/>
        <v>2.6866666666666705</v>
      </c>
      <c r="B702">
        <v>700</v>
      </c>
      <c r="C702" s="3" t="s">
        <v>701</v>
      </c>
      <c r="D702" s="3" t="s">
        <v>4810</v>
      </c>
      <c r="E702">
        <v>15000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42715.355104166665</v>
      </c>
      <c r="T702" s="10">
        <f t="shared" si="43"/>
        <v>42745.355104166665</v>
      </c>
    </row>
    <row r="703" spans="1:20" ht="49" x14ac:dyDescent="0.25">
      <c r="A703" s="6">
        <f t="shared" si="40"/>
        <v>26.6</v>
      </c>
      <c r="B703">
        <v>701</v>
      </c>
      <c r="C703" s="3" t="s">
        <v>702</v>
      </c>
      <c r="D703" s="3" t="s">
        <v>4811</v>
      </c>
      <c r="E703">
        <v>23000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41813.329629629625</v>
      </c>
      <c r="T703" s="10">
        <f t="shared" si="43"/>
        <v>41843.329629629625</v>
      </c>
    </row>
    <row r="704" spans="1:20" ht="49" x14ac:dyDescent="0.25">
      <c r="A704" s="6">
        <f t="shared" si="40"/>
        <v>30.813400000000001</v>
      </c>
      <c r="B704">
        <v>702</v>
      </c>
      <c r="C704" s="3" t="s">
        <v>703</v>
      </c>
      <c r="D704" s="3" t="s">
        <v>4812</v>
      </c>
      <c r="E704">
        <v>15000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42668.393368055556</v>
      </c>
      <c r="T704" s="10">
        <f t="shared" si="43"/>
        <v>42698.435034722213</v>
      </c>
    </row>
    <row r="705" spans="1:20" ht="49" x14ac:dyDescent="0.25">
      <c r="A705" s="6">
        <f t="shared" si="40"/>
        <v>5.5799999999999965</v>
      </c>
      <c r="B705">
        <v>703</v>
      </c>
      <c r="C705" s="3" t="s">
        <v>704</v>
      </c>
      <c r="D705" s="3" t="s">
        <v>4813</v>
      </c>
      <c r="E705">
        <v>15000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42711.617465277777</v>
      </c>
      <c r="T705" s="10">
        <f t="shared" si="43"/>
        <v>42766.647222222215</v>
      </c>
    </row>
    <row r="706" spans="1:20" ht="49" x14ac:dyDescent="0.25">
      <c r="A706" s="6">
        <f t="shared" si="40"/>
        <v>0.87454545454545007</v>
      </c>
      <c r="B706">
        <v>704</v>
      </c>
      <c r="C706" s="3" t="s">
        <v>705</v>
      </c>
      <c r="D706" s="3" t="s">
        <v>4814</v>
      </c>
      <c r="E706">
        <v>55000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42725.859583333331</v>
      </c>
      <c r="T706" s="10">
        <f t="shared" si="43"/>
        <v>42785.859583333331</v>
      </c>
    </row>
    <row r="707" spans="1:20" ht="33" x14ac:dyDescent="0.25">
      <c r="A707" s="6">
        <f t="shared" ref="A707:A770" si="44">((F707-E707)/E707+1)*100</f>
        <v>0.97699999999999454</v>
      </c>
      <c r="B707">
        <v>705</v>
      </c>
      <c r="C707" s="3" t="s">
        <v>706</v>
      </c>
      <c r="D707" s="3" t="s">
        <v>4815</v>
      </c>
      <c r="E707">
        <v>100000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>
        <f t="shared" ref="P707:P770" si="45">F707/M707</f>
        <v>195.4</v>
      </c>
      <c r="Q707" t="s">
        <v>8319</v>
      </c>
      <c r="R707" t="s">
        <v>8321</v>
      </c>
      <c r="S707" s="10">
        <f t="shared" ref="S707:S770" si="46">(((K707/60)/60)/24)+DATE(1970,1,1)+(-8/24)</f>
        <v>42726.158310185179</v>
      </c>
      <c r="T707" s="10">
        <f t="shared" ref="T707:T770" si="47">(((J707/60)/60)/24)+DATE(1970,1,1)+(-8/24)</f>
        <v>42756.158310185179</v>
      </c>
    </row>
    <row r="708" spans="1:20" ht="49" x14ac:dyDescent="0.25">
      <c r="A708" s="6">
        <f t="shared" si="44"/>
        <v>0</v>
      </c>
      <c r="B708">
        <v>706</v>
      </c>
      <c r="C708" s="3" t="s">
        <v>707</v>
      </c>
      <c r="D708" s="3" t="s">
        <v>4816</v>
      </c>
      <c r="E708">
        <v>100000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42676.661840277775</v>
      </c>
      <c r="T708" s="10">
        <f t="shared" si="47"/>
        <v>42718.443749999999</v>
      </c>
    </row>
    <row r="709" spans="1:20" ht="49" x14ac:dyDescent="0.25">
      <c r="A709" s="6">
        <f t="shared" si="44"/>
        <v>78.927352941176466</v>
      </c>
      <c r="B709">
        <v>707</v>
      </c>
      <c r="C709" s="3" t="s">
        <v>708</v>
      </c>
      <c r="D709" s="3" t="s">
        <v>4817</v>
      </c>
      <c r="E709">
        <v>68000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42696.33017361111</v>
      </c>
      <c r="T709" s="10">
        <f t="shared" si="47"/>
        <v>42736.33017361111</v>
      </c>
    </row>
    <row r="710" spans="1:20" ht="49" x14ac:dyDescent="0.25">
      <c r="A710" s="6">
        <f t="shared" si="44"/>
        <v>22.092500000000005</v>
      </c>
      <c r="B710">
        <v>708</v>
      </c>
      <c r="C710" s="3" t="s">
        <v>709</v>
      </c>
      <c r="D710" s="3" t="s">
        <v>4818</v>
      </c>
      <c r="E710">
        <v>40000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41835.247685185182</v>
      </c>
      <c r="T710" s="10">
        <f t="shared" si="47"/>
        <v>41895.247685185182</v>
      </c>
    </row>
    <row r="711" spans="1:20" ht="33" x14ac:dyDescent="0.25">
      <c r="A711" s="6">
        <f t="shared" si="44"/>
        <v>0.40666666666666629</v>
      </c>
      <c r="B711">
        <v>709</v>
      </c>
      <c r="C711" s="3" t="s">
        <v>710</v>
      </c>
      <c r="D711" s="3" t="s">
        <v>4819</v>
      </c>
      <c r="E711">
        <v>15000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41947.707858796297</v>
      </c>
      <c r="T711" s="10">
        <f t="shared" si="47"/>
        <v>41977.707858796297</v>
      </c>
    </row>
    <row r="712" spans="1:20" ht="33" x14ac:dyDescent="0.25">
      <c r="A712" s="6">
        <f t="shared" si="44"/>
        <v>0</v>
      </c>
      <c r="B712">
        <v>710</v>
      </c>
      <c r="C712" s="3" t="s">
        <v>711</v>
      </c>
      <c r="D712" s="3" t="s">
        <v>4820</v>
      </c>
      <c r="E712">
        <v>1200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41837.651643518519</v>
      </c>
      <c r="T712" s="10">
        <f t="shared" si="47"/>
        <v>41870.697222222218</v>
      </c>
    </row>
    <row r="713" spans="1:20" ht="49" x14ac:dyDescent="0.25">
      <c r="A713" s="6">
        <f t="shared" si="44"/>
        <v>33.791000000000004</v>
      </c>
      <c r="B713">
        <v>711</v>
      </c>
      <c r="C713" s="3" t="s">
        <v>712</v>
      </c>
      <c r="D713" s="3" t="s">
        <v>4821</v>
      </c>
      <c r="E713">
        <v>100000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42678.125787037039</v>
      </c>
      <c r="T713" s="10">
        <f t="shared" si="47"/>
        <v>42718.167453703696</v>
      </c>
    </row>
    <row r="714" spans="1:20" ht="49" x14ac:dyDescent="0.25">
      <c r="A714" s="6">
        <f t="shared" si="44"/>
        <v>0.21649484536082619</v>
      </c>
      <c r="B714">
        <v>712</v>
      </c>
      <c r="C714" s="3" t="s">
        <v>713</v>
      </c>
      <c r="D714" s="3" t="s">
        <v>4822</v>
      </c>
      <c r="E714">
        <v>48500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42384.347592592596</v>
      </c>
      <c r="T714" s="10">
        <f t="shared" si="47"/>
        <v>42414.347592592596</v>
      </c>
    </row>
    <row r="715" spans="1:20" ht="49" x14ac:dyDescent="0.25">
      <c r="A715" s="6">
        <f t="shared" si="44"/>
        <v>0.79599999999999671</v>
      </c>
      <c r="B715">
        <v>713</v>
      </c>
      <c r="C715" s="3" t="s">
        <v>714</v>
      </c>
      <c r="D715" s="3" t="s">
        <v>4823</v>
      </c>
      <c r="E715">
        <v>25000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42496.195972222216</v>
      </c>
      <c r="T715" s="10">
        <f t="shared" si="47"/>
        <v>42526.195972222216</v>
      </c>
    </row>
    <row r="716" spans="1:20" ht="49" x14ac:dyDescent="0.25">
      <c r="A716" s="6">
        <f t="shared" si="44"/>
        <v>14.993333333333336</v>
      </c>
      <c r="B716">
        <v>714</v>
      </c>
      <c r="C716" s="3" t="s">
        <v>715</v>
      </c>
      <c r="D716" s="3" t="s">
        <v>4824</v>
      </c>
      <c r="E716">
        <v>15000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42734.454652777778</v>
      </c>
      <c r="T716" s="10">
        <f t="shared" si="47"/>
        <v>42794.454652777778</v>
      </c>
    </row>
    <row r="717" spans="1:20" ht="49" x14ac:dyDescent="0.25">
      <c r="A717" s="6">
        <f t="shared" si="44"/>
        <v>5.0509090909090943</v>
      </c>
      <c r="B717">
        <v>715</v>
      </c>
      <c r="C717" s="3" t="s">
        <v>716</v>
      </c>
      <c r="D717" s="3" t="s">
        <v>4825</v>
      </c>
      <c r="E717">
        <v>27500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42272.7574074074</v>
      </c>
      <c r="T717" s="10">
        <f t="shared" si="47"/>
        <v>42312.799074074072</v>
      </c>
    </row>
    <row r="718" spans="1:20" ht="49" x14ac:dyDescent="0.25">
      <c r="A718" s="6">
        <f t="shared" si="44"/>
        <v>10.214285714285708</v>
      </c>
      <c r="B718">
        <v>716</v>
      </c>
      <c r="C718" s="3" t="s">
        <v>717</v>
      </c>
      <c r="D718" s="3" t="s">
        <v>4826</v>
      </c>
      <c r="E718">
        <v>7000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41940.325312499997</v>
      </c>
      <c r="T718" s="10">
        <f t="shared" si="47"/>
        <v>41973.666666666664</v>
      </c>
    </row>
    <row r="719" spans="1:20" ht="18" x14ac:dyDescent="0.25">
      <c r="A719" s="6">
        <f t="shared" si="44"/>
        <v>0.30499999999999972</v>
      </c>
      <c r="B719">
        <v>717</v>
      </c>
      <c r="C719" s="3" t="s">
        <v>718</v>
      </c>
      <c r="D719" s="3" t="s">
        <v>4827</v>
      </c>
      <c r="E719">
        <v>100000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41857.520856481482</v>
      </c>
      <c r="T719" s="10">
        <f t="shared" si="47"/>
        <v>41887.520856481482</v>
      </c>
    </row>
    <row r="720" spans="1:20" ht="49" x14ac:dyDescent="0.25">
      <c r="A720" s="6">
        <f t="shared" si="44"/>
        <v>0.74999999999999512</v>
      </c>
      <c r="B720">
        <v>718</v>
      </c>
      <c r="C720" s="3" t="s">
        <v>719</v>
      </c>
      <c r="D720" s="3" t="s">
        <v>4828</v>
      </c>
      <c r="E720">
        <v>12000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42752.512118055551</v>
      </c>
      <c r="T720" s="10">
        <f t="shared" si="47"/>
        <v>42783.915972222218</v>
      </c>
    </row>
    <row r="721" spans="1:20" ht="49" x14ac:dyDescent="0.25">
      <c r="A721" s="6">
        <f t="shared" si="44"/>
        <v>1.2933333333333352</v>
      </c>
      <c r="B721">
        <v>719</v>
      </c>
      <c r="C721" s="3" t="s">
        <v>720</v>
      </c>
      <c r="D721" s="3" t="s">
        <v>4829</v>
      </c>
      <c r="E721">
        <v>15000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42408.70689814815</v>
      </c>
      <c r="T721" s="10">
        <f t="shared" si="47"/>
        <v>42422.70689814815</v>
      </c>
    </row>
    <row r="722" spans="1:20" ht="49" x14ac:dyDescent="0.25">
      <c r="A722" s="6">
        <f t="shared" si="44"/>
        <v>143.94736842105263</v>
      </c>
      <c r="B722">
        <v>720</v>
      </c>
      <c r="C722" s="3" t="s">
        <v>721</v>
      </c>
      <c r="D722" s="3" t="s">
        <v>4830</v>
      </c>
      <c r="E722"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40909.315868055557</v>
      </c>
      <c r="T722" s="10">
        <f t="shared" si="47"/>
        <v>40937.315868055557</v>
      </c>
    </row>
    <row r="723" spans="1:20" ht="49" x14ac:dyDescent="0.25">
      <c r="A723" s="6">
        <f t="shared" si="44"/>
        <v>122.10975609756099</v>
      </c>
      <c r="B723">
        <v>721</v>
      </c>
      <c r="C723" s="3" t="s">
        <v>722</v>
      </c>
      <c r="D723" s="3" t="s">
        <v>4831</v>
      </c>
      <c r="E723"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41807.238506944443</v>
      </c>
      <c r="T723" s="10">
        <f t="shared" si="47"/>
        <v>41852.238506944443</v>
      </c>
    </row>
    <row r="724" spans="1:20" ht="49" x14ac:dyDescent="0.25">
      <c r="A724" s="6">
        <f t="shared" si="44"/>
        <v>132.024</v>
      </c>
      <c r="B724">
        <v>722</v>
      </c>
      <c r="C724" s="3" t="s">
        <v>723</v>
      </c>
      <c r="D724" s="3" t="s">
        <v>4832</v>
      </c>
      <c r="E724"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40977.471967592588</v>
      </c>
      <c r="T724" s="10">
        <f t="shared" si="47"/>
        <v>41007.430300925924</v>
      </c>
    </row>
    <row r="725" spans="1:20" ht="33" x14ac:dyDescent="0.25">
      <c r="A725" s="6">
        <f t="shared" si="44"/>
        <v>109.38</v>
      </c>
      <c r="B725">
        <v>723</v>
      </c>
      <c r="C725" s="3" t="s">
        <v>724</v>
      </c>
      <c r="D725" s="3" t="s">
        <v>4833</v>
      </c>
      <c r="E725"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42184.483206018522</v>
      </c>
      <c r="T725" s="10">
        <f t="shared" si="47"/>
        <v>42214.832638888889</v>
      </c>
    </row>
    <row r="726" spans="1:20" ht="49" x14ac:dyDescent="0.25">
      <c r="A726" s="6">
        <f t="shared" si="44"/>
        <v>105.47157142857144</v>
      </c>
      <c r="B726">
        <v>724</v>
      </c>
      <c r="C726" s="3" t="s">
        <v>725</v>
      </c>
      <c r="D726" s="3" t="s">
        <v>4834</v>
      </c>
      <c r="E726"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40694.305127314808</v>
      </c>
      <c r="T726" s="10">
        <f t="shared" si="47"/>
        <v>40724.305127314808</v>
      </c>
    </row>
    <row r="727" spans="1:20" ht="49" x14ac:dyDescent="0.25">
      <c r="A727" s="6">
        <f t="shared" si="44"/>
        <v>100.35000000000001</v>
      </c>
      <c r="B727">
        <v>725</v>
      </c>
      <c r="C727" s="3" t="s">
        <v>726</v>
      </c>
      <c r="D727" s="3" t="s">
        <v>4835</v>
      </c>
      <c r="E727"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42321.292962962958</v>
      </c>
      <c r="T727" s="10">
        <f t="shared" si="47"/>
        <v>42351.292962962958</v>
      </c>
    </row>
    <row r="728" spans="1:20" ht="49" x14ac:dyDescent="0.25">
      <c r="A728" s="6">
        <f t="shared" si="44"/>
        <v>101.4</v>
      </c>
      <c r="B728">
        <v>726</v>
      </c>
      <c r="C728" s="3" t="s">
        <v>727</v>
      </c>
      <c r="D728" s="3" t="s">
        <v>4836</v>
      </c>
      <c r="E728"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41345.709340277775</v>
      </c>
      <c r="T728" s="10">
        <f t="shared" si="47"/>
        <v>41375.709340277775</v>
      </c>
    </row>
    <row r="729" spans="1:20" ht="49" x14ac:dyDescent="0.25">
      <c r="A729" s="6">
        <f t="shared" si="44"/>
        <v>155.51428571428571</v>
      </c>
      <c r="B729">
        <v>727</v>
      </c>
      <c r="C729" s="3" t="s">
        <v>728</v>
      </c>
      <c r="D729" s="3" t="s">
        <v>4837</v>
      </c>
      <c r="E729"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41246.686909722215</v>
      </c>
      <c r="T729" s="10">
        <f t="shared" si="47"/>
        <v>41288.555555555555</v>
      </c>
    </row>
    <row r="730" spans="1:20" ht="49" x14ac:dyDescent="0.25">
      <c r="A730" s="6">
        <f t="shared" si="44"/>
        <v>105.566</v>
      </c>
      <c r="B730">
        <v>728</v>
      </c>
      <c r="C730" s="3" t="s">
        <v>729</v>
      </c>
      <c r="D730" s="3" t="s">
        <v>4838</v>
      </c>
      <c r="E730"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40731.504131944443</v>
      </c>
      <c r="T730" s="10">
        <f t="shared" si="47"/>
        <v>40776.504131944443</v>
      </c>
    </row>
    <row r="731" spans="1:20" ht="49" x14ac:dyDescent="0.25">
      <c r="A731" s="6">
        <f t="shared" si="44"/>
        <v>130.65</v>
      </c>
      <c r="B731">
        <v>729</v>
      </c>
      <c r="C731" s="3" t="s">
        <v>730</v>
      </c>
      <c r="D731" s="3" t="s">
        <v>4839</v>
      </c>
      <c r="E731"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41110.85255787037</v>
      </c>
      <c r="T731" s="10">
        <f t="shared" si="47"/>
        <v>41170.85255787037</v>
      </c>
    </row>
    <row r="732" spans="1:20" ht="33" x14ac:dyDescent="0.25">
      <c r="A732" s="6">
        <f t="shared" si="44"/>
        <v>132.19</v>
      </c>
      <c r="B732">
        <v>730</v>
      </c>
      <c r="C732" s="3" t="s">
        <v>731</v>
      </c>
      <c r="D732" s="3" t="s">
        <v>4840</v>
      </c>
      <c r="E732"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40854.411932870367</v>
      </c>
      <c r="T732" s="10">
        <f t="shared" si="47"/>
        <v>40884.411932870367</v>
      </c>
    </row>
    <row r="733" spans="1:20" ht="49" x14ac:dyDescent="0.25">
      <c r="A733" s="6">
        <f t="shared" si="44"/>
        <v>126</v>
      </c>
      <c r="B733">
        <v>731</v>
      </c>
      <c r="C733" s="3" t="s">
        <v>732</v>
      </c>
      <c r="D733" s="3" t="s">
        <v>4841</v>
      </c>
      <c r="E733"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40879.462349537032</v>
      </c>
      <c r="T733" s="10">
        <f t="shared" si="47"/>
        <v>40929.916666666664</v>
      </c>
    </row>
    <row r="734" spans="1:20" ht="49" x14ac:dyDescent="0.25">
      <c r="A734" s="6">
        <f t="shared" si="44"/>
        <v>160</v>
      </c>
      <c r="B734">
        <v>732</v>
      </c>
      <c r="C734" s="3" t="s">
        <v>733</v>
      </c>
      <c r="D734" s="3" t="s">
        <v>4842</v>
      </c>
      <c r="E734">
        <v>40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41486.09098379629</v>
      </c>
      <c r="T734" s="10">
        <f t="shared" si="47"/>
        <v>41546.09098379629</v>
      </c>
    </row>
    <row r="735" spans="1:20" ht="49" x14ac:dyDescent="0.25">
      <c r="A735" s="6">
        <f t="shared" si="44"/>
        <v>120.48</v>
      </c>
      <c r="B735">
        <v>733</v>
      </c>
      <c r="C735" s="3" t="s">
        <v>734</v>
      </c>
      <c r="D735" s="3" t="s">
        <v>4843</v>
      </c>
      <c r="E735">
        <v>2500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41598.086712962962</v>
      </c>
      <c r="T735" s="10">
        <f t="shared" si="47"/>
        <v>41628.086712962962</v>
      </c>
    </row>
    <row r="736" spans="1:20" ht="33" x14ac:dyDescent="0.25">
      <c r="A736" s="6">
        <f t="shared" si="44"/>
        <v>125.52941176470588</v>
      </c>
      <c r="B736">
        <v>734</v>
      </c>
      <c r="C736" s="3" t="s">
        <v>735</v>
      </c>
      <c r="D736" s="3" t="s">
        <v>4844</v>
      </c>
      <c r="E736">
        <v>8500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42101.831249999996</v>
      </c>
      <c r="T736" s="10">
        <f t="shared" si="47"/>
        <v>42132.874999999993</v>
      </c>
    </row>
    <row r="737" spans="1:20" ht="49" x14ac:dyDescent="0.25">
      <c r="A737" s="6">
        <f t="shared" si="44"/>
        <v>114.40638297872341</v>
      </c>
      <c r="B737">
        <v>735</v>
      </c>
      <c r="C737" s="3" t="s">
        <v>736</v>
      </c>
      <c r="D737" s="3" t="s">
        <v>4845</v>
      </c>
      <c r="E737"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41945.696134259255</v>
      </c>
      <c r="T737" s="10">
        <f t="shared" si="47"/>
        <v>41976.693749999999</v>
      </c>
    </row>
    <row r="738" spans="1:20" ht="49" x14ac:dyDescent="0.25">
      <c r="A738" s="6">
        <f t="shared" si="44"/>
        <v>315.13888888888891</v>
      </c>
      <c r="B738">
        <v>736</v>
      </c>
      <c r="C738" s="3" t="s">
        <v>737</v>
      </c>
      <c r="D738" s="3" t="s">
        <v>4846</v>
      </c>
      <c r="E738"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41579.400925925926</v>
      </c>
      <c r="T738" s="10">
        <f t="shared" si="47"/>
        <v>41598.874305555553</v>
      </c>
    </row>
    <row r="739" spans="1:20" ht="49" x14ac:dyDescent="0.25">
      <c r="A739" s="6">
        <f t="shared" si="44"/>
        <v>122.39999999999999</v>
      </c>
      <c r="B739">
        <v>737</v>
      </c>
      <c r="C739" s="3" t="s">
        <v>738</v>
      </c>
      <c r="D739" s="3" t="s">
        <v>4847</v>
      </c>
      <c r="E739"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41666.941979166666</v>
      </c>
      <c r="T739" s="10">
        <f t="shared" si="47"/>
        <v>41684.5</v>
      </c>
    </row>
    <row r="740" spans="1:20" ht="33" x14ac:dyDescent="0.25">
      <c r="A740" s="6">
        <f t="shared" si="44"/>
        <v>106.73333333333332</v>
      </c>
      <c r="B740">
        <v>738</v>
      </c>
      <c r="C740" s="3" t="s">
        <v>739</v>
      </c>
      <c r="D740" s="3" t="s">
        <v>4848</v>
      </c>
      <c r="E740"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41943.270763888882</v>
      </c>
      <c r="T740" s="10">
        <f t="shared" si="47"/>
        <v>41973.874305555553</v>
      </c>
    </row>
    <row r="741" spans="1:20" ht="49" x14ac:dyDescent="0.25">
      <c r="A741" s="6">
        <f t="shared" si="44"/>
        <v>158.33333333333334</v>
      </c>
      <c r="B741">
        <v>739</v>
      </c>
      <c r="C741" s="3" t="s">
        <v>740</v>
      </c>
      <c r="D741" s="3" t="s">
        <v>4849</v>
      </c>
      <c r="E741"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41829.169317129628</v>
      </c>
      <c r="T741" s="10">
        <f t="shared" si="47"/>
        <v>41862.169317129628</v>
      </c>
    </row>
    <row r="742" spans="1:20" ht="49" x14ac:dyDescent="0.25">
      <c r="A742" s="6">
        <f t="shared" si="44"/>
        <v>107.4</v>
      </c>
      <c r="B742">
        <v>740</v>
      </c>
      <c r="C742" s="3" t="s">
        <v>741</v>
      </c>
      <c r="D742" s="3" t="s">
        <v>4850</v>
      </c>
      <c r="E742"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42161.81344907407</v>
      </c>
      <c r="T742" s="10">
        <f t="shared" si="47"/>
        <v>42175.81344907407</v>
      </c>
    </row>
    <row r="743" spans="1:20" ht="33" x14ac:dyDescent="0.25">
      <c r="A743" s="6">
        <f t="shared" si="44"/>
        <v>102.25999999999999</v>
      </c>
      <c r="B743">
        <v>741</v>
      </c>
      <c r="C743" s="3" t="s">
        <v>742</v>
      </c>
      <c r="D743" s="3" t="s">
        <v>4851</v>
      </c>
      <c r="E743"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41401.314884259256</v>
      </c>
      <c r="T743" s="10">
        <f t="shared" si="47"/>
        <v>41436.314884259256</v>
      </c>
    </row>
    <row r="744" spans="1:20" ht="49" x14ac:dyDescent="0.25">
      <c r="A744" s="6">
        <f t="shared" si="44"/>
        <v>110.71428571428572</v>
      </c>
      <c r="B744">
        <v>742</v>
      </c>
      <c r="C744" s="3" t="s">
        <v>743</v>
      </c>
      <c r="D744" s="3" t="s">
        <v>4852</v>
      </c>
      <c r="E744"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41689.584629629629</v>
      </c>
      <c r="T744" s="10">
        <f t="shared" si="47"/>
        <v>41719.542962962958</v>
      </c>
    </row>
    <row r="745" spans="1:20" ht="49" x14ac:dyDescent="0.25">
      <c r="A745" s="6">
        <f t="shared" si="44"/>
        <v>148</v>
      </c>
      <c r="B745">
        <v>743</v>
      </c>
      <c r="C745" s="3" t="s">
        <v>744</v>
      </c>
      <c r="D745" s="3" t="s">
        <v>4853</v>
      </c>
      <c r="E745"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40990.375983796293</v>
      </c>
      <c r="T745" s="10">
        <f t="shared" si="47"/>
        <v>41015.541666666664</v>
      </c>
    </row>
    <row r="746" spans="1:20" ht="33" x14ac:dyDescent="0.25">
      <c r="A746" s="6">
        <f t="shared" si="44"/>
        <v>102.32000000000001</v>
      </c>
      <c r="B746">
        <v>744</v>
      </c>
      <c r="C746" s="3" t="s">
        <v>745</v>
      </c>
      <c r="D746" s="3" t="s">
        <v>4854</v>
      </c>
      <c r="E746"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41226.623877314814</v>
      </c>
      <c r="T746" s="10">
        <f t="shared" si="47"/>
        <v>41256.623877314814</v>
      </c>
    </row>
    <row r="747" spans="1:20" ht="49" x14ac:dyDescent="0.25">
      <c r="A747" s="6">
        <f t="shared" si="44"/>
        <v>179.09909909909908</v>
      </c>
      <c r="B747">
        <v>745</v>
      </c>
      <c r="C747" s="3" t="s">
        <v>746</v>
      </c>
      <c r="D747" s="3" t="s">
        <v>4855</v>
      </c>
      <c r="E747"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41367.238946759258</v>
      </c>
      <c r="T747" s="10">
        <f t="shared" si="47"/>
        <v>41397.238946759258</v>
      </c>
    </row>
    <row r="748" spans="1:20" ht="18" x14ac:dyDescent="0.25">
      <c r="A748" s="6">
        <f t="shared" si="44"/>
        <v>111.08135252761969</v>
      </c>
      <c r="B748">
        <v>746</v>
      </c>
      <c r="C748" s="3" t="s">
        <v>747</v>
      </c>
      <c r="D748" s="3" t="s">
        <v>4856</v>
      </c>
      <c r="E748"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41156.709594907406</v>
      </c>
      <c r="T748" s="10">
        <f t="shared" si="47"/>
        <v>41174.832638888889</v>
      </c>
    </row>
    <row r="749" spans="1:20" ht="49" x14ac:dyDescent="0.25">
      <c r="A749" s="6">
        <f t="shared" si="44"/>
        <v>100.04285714285714</v>
      </c>
      <c r="B749">
        <v>747</v>
      </c>
      <c r="C749" s="3" t="s">
        <v>748</v>
      </c>
      <c r="D749" s="3" t="s">
        <v>4857</v>
      </c>
      <c r="E749">
        <v>7000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41988.215497685182</v>
      </c>
      <c r="T749" s="10">
        <f t="shared" si="47"/>
        <v>42019.120833333327</v>
      </c>
    </row>
    <row r="750" spans="1:20" ht="49" x14ac:dyDescent="0.25">
      <c r="A750" s="6">
        <f t="shared" si="44"/>
        <v>100.25</v>
      </c>
      <c r="B750">
        <v>748</v>
      </c>
      <c r="C750" s="3" t="s">
        <v>749</v>
      </c>
      <c r="D750" s="3" t="s">
        <v>4858</v>
      </c>
      <c r="E750"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41831.513495370367</v>
      </c>
      <c r="T750" s="10">
        <f t="shared" si="47"/>
        <v>41861.513495370367</v>
      </c>
    </row>
    <row r="751" spans="1:20" ht="49" x14ac:dyDescent="0.25">
      <c r="A751" s="6">
        <f t="shared" si="44"/>
        <v>105.56</v>
      </c>
      <c r="B751">
        <v>749</v>
      </c>
      <c r="C751" s="3" t="s">
        <v>750</v>
      </c>
      <c r="D751" s="3" t="s">
        <v>4859</v>
      </c>
      <c r="E751"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42733.607986111114</v>
      </c>
      <c r="T751" s="10">
        <f t="shared" si="47"/>
        <v>42763.607986111114</v>
      </c>
    </row>
    <row r="752" spans="1:20" ht="49" x14ac:dyDescent="0.25">
      <c r="A752" s="6">
        <f t="shared" si="44"/>
        <v>102.58775877587757</v>
      </c>
      <c r="B752">
        <v>750</v>
      </c>
      <c r="C752" s="3" t="s">
        <v>751</v>
      </c>
      <c r="D752" s="3" t="s">
        <v>4860</v>
      </c>
      <c r="E752"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41299.544814814813</v>
      </c>
      <c r="T752" s="10">
        <f t="shared" si="47"/>
        <v>41329.544814814813</v>
      </c>
    </row>
    <row r="753" spans="1:20" ht="49" x14ac:dyDescent="0.25">
      <c r="A753" s="6">
        <f t="shared" si="44"/>
        <v>118.5</v>
      </c>
      <c r="B753">
        <v>751</v>
      </c>
      <c r="C753" s="3" t="s">
        <v>752</v>
      </c>
      <c r="D753" s="3" t="s">
        <v>4861</v>
      </c>
      <c r="E753"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40713.297164351847</v>
      </c>
      <c r="T753" s="10">
        <f t="shared" si="47"/>
        <v>40759.297164351847</v>
      </c>
    </row>
    <row r="754" spans="1:20" ht="49" x14ac:dyDescent="0.25">
      <c r="A754" s="6">
        <f t="shared" si="44"/>
        <v>111.7</v>
      </c>
      <c r="B754">
        <v>752</v>
      </c>
      <c r="C754" s="3" t="s">
        <v>753</v>
      </c>
      <c r="D754" s="3" t="s">
        <v>4862</v>
      </c>
      <c r="E754">
        <v>5000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42639.088159722225</v>
      </c>
      <c r="T754" s="10">
        <f t="shared" si="47"/>
        <v>42659.124999999993</v>
      </c>
    </row>
    <row r="755" spans="1:20" ht="49" x14ac:dyDescent="0.25">
      <c r="A755" s="6">
        <f t="shared" si="44"/>
        <v>128</v>
      </c>
      <c r="B755">
        <v>753</v>
      </c>
      <c r="C755" s="3" t="s">
        <v>754</v>
      </c>
      <c r="D755" s="3" t="s">
        <v>4863</v>
      </c>
      <c r="E755"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42019.256840277776</v>
      </c>
      <c r="T755" s="10">
        <f t="shared" si="47"/>
        <v>42049.256840277776</v>
      </c>
    </row>
    <row r="756" spans="1:20" ht="49" x14ac:dyDescent="0.25">
      <c r="A756" s="6">
        <f t="shared" si="44"/>
        <v>103.75000000000001</v>
      </c>
      <c r="B756">
        <v>754</v>
      </c>
      <c r="C756" s="3" t="s">
        <v>755</v>
      </c>
      <c r="D756" s="3" t="s">
        <v>4864</v>
      </c>
      <c r="E756"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41249.41575231481</v>
      </c>
      <c r="T756" s="10">
        <f t="shared" si="47"/>
        <v>41279.41575231481</v>
      </c>
    </row>
    <row r="757" spans="1:20" ht="49" x14ac:dyDescent="0.25">
      <c r="A757" s="6">
        <f t="shared" si="44"/>
        <v>101.9076</v>
      </c>
      <c r="B757">
        <v>755</v>
      </c>
      <c r="C757" s="3" t="s">
        <v>756</v>
      </c>
      <c r="D757" s="3" t="s">
        <v>4865</v>
      </c>
      <c r="E757"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41383.271724537037</v>
      </c>
      <c r="T757" s="10">
        <f t="shared" si="47"/>
        <v>41413.695138888885</v>
      </c>
    </row>
    <row r="758" spans="1:20" ht="49" x14ac:dyDescent="0.25">
      <c r="A758" s="6">
        <f t="shared" si="44"/>
        <v>117.71428571428571</v>
      </c>
      <c r="B758">
        <v>756</v>
      </c>
      <c r="C758" s="3" t="s">
        <v>757</v>
      </c>
      <c r="D758" s="3" t="s">
        <v>4866</v>
      </c>
      <c r="E758"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40590.433553240735</v>
      </c>
      <c r="T758" s="10">
        <f t="shared" si="47"/>
        <v>40651.391886574071</v>
      </c>
    </row>
    <row r="759" spans="1:20" ht="49" x14ac:dyDescent="0.25">
      <c r="A759" s="6">
        <f t="shared" si="44"/>
        <v>238</v>
      </c>
      <c r="B759">
        <v>757</v>
      </c>
      <c r="C759" s="3" t="s">
        <v>758</v>
      </c>
      <c r="D759" s="3" t="s">
        <v>4867</v>
      </c>
      <c r="E759"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41234.721226851849</v>
      </c>
      <c r="T759" s="10">
        <f t="shared" si="47"/>
        <v>41248.721226851849</v>
      </c>
    </row>
    <row r="760" spans="1:20" ht="33" x14ac:dyDescent="0.25">
      <c r="A760" s="6">
        <f t="shared" si="44"/>
        <v>102</v>
      </c>
      <c r="B760">
        <v>758</v>
      </c>
      <c r="C760" s="3" t="s">
        <v>759</v>
      </c>
      <c r="D760" s="3" t="s">
        <v>4868</v>
      </c>
      <c r="E760"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40429.503101851849</v>
      </c>
      <c r="T760" s="10">
        <f t="shared" si="47"/>
        <v>40459.503101851849</v>
      </c>
    </row>
    <row r="761" spans="1:20" ht="49" x14ac:dyDescent="0.25">
      <c r="A761" s="6">
        <f t="shared" si="44"/>
        <v>101.92000000000002</v>
      </c>
      <c r="B761">
        <v>759</v>
      </c>
      <c r="C761" s="3" t="s">
        <v>760</v>
      </c>
      <c r="D761" s="3" t="s">
        <v>4869</v>
      </c>
      <c r="E761">
        <v>5000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41788.996979166666</v>
      </c>
      <c r="T761" s="10">
        <f t="shared" si="47"/>
        <v>41828.996979166666</v>
      </c>
    </row>
    <row r="762" spans="1:20" ht="49" x14ac:dyDescent="0.25">
      <c r="A762" s="6">
        <f t="shared" si="44"/>
        <v>0</v>
      </c>
      <c r="B762">
        <v>760</v>
      </c>
      <c r="C762" s="3" t="s">
        <v>761</v>
      </c>
      <c r="D762" s="3" t="s">
        <v>4870</v>
      </c>
      <c r="E762">
        <v>2200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42670.430706018517</v>
      </c>
      <c r="T762" s="10">
        <f t="shared" si="47"/>
        <v>42700.472372685181</v>
      </c>
    </row>
    <row r="763" spans="1:20" ht="49" x14ac:dyDescent="0.25">
      <c r="A763" s="6">
        <f t="shared" si="44"/>
        <v>4.7000000000000046</v>
      </c>
      <c r="B763">
        <v>761</v>
      </c>
      <c r="C763" s="3" t="s">
        <v>762</v>
      </c>
      <c r="D763" s="3" t="s">
        <v>4871</v>
      </c>
      <c r="E763">
        <v>5000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41642.418124999997</v>
      </c>
      <c r="T763" s="10">
        <f t="shared" si="47"/>
        <v>41672.418124999997</v>
      </c>
    </row>
    <row r="764" spans="1:20" ht="49" x14ac:dyDescent="0.25">
      <c r="A764" s="6">
        <f t="shared" si="44"/>
        <v>0</v>
      </c>
      <c r="B764">
        <v>762</v>
      </c>
      <c r="C764" s="3" t="s">
        <v>763</v>
      </c>
      <c r="D764" s="3" t="s">
        <v>4872</v>
      </c>
      <c r="E764">
        <v>3500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42690.52511574074</v>
      </c>
      <c r="T764" s="10">
        <f t="shared" si="47"/>
        <v>42707.916666666664</v>
      </c>
    </row>
    <row r="765" spans="1:20" ht="49" x14ac:dyDescent="0.25">
      <c r="A765" s="6">
        <f t="shared" si="44"/>
        <v>0.11655011655011815</v>
      </c>
      <c r="B765">
        <v>763</v>
      </c>
      <c r="C765" s="3" t="s">
        <v>764</v>
      </c>
      <c r="D765" s="3" t="s">
        <v>4873</v>
      </c>
      <c r="E765">
        <v>4290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41471.113518518512</v>
      </c>
      <c r="T765" s="10">
        <f t="shared" si="47"/>
        <v>41501.113518518512</v>
      </c>
    </row>
    <row r="766" spans="1:20" ht="49" x14ac:dyDescent="0.25">
      <c r="A766" s="6">
        <f t="shared" si="44"/>
        <v>0</v>
      </c>
      <c r="B766">
        <v>764</v>
      </c>
      <c r="C766" s="3" t="s">
        <v>765</v>
      </c>
      <c r="D766" s="3" t="s">
        <v>4874</v>
      </c>
      <c r="E766">
        <v>5000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42226.839826388888</v>
      </c>
      <c r="T766" s="10">
        <f t="shared" si="47"/>
        <v>42256.839826388888</v>
      </c>
    </row>
    <row r="767" spans="1:20" ht="49" x14ac:dyDescent="0.25">
      <c r="A767" s="6">
        <f t="shared" si="44"/>
        <v>36.014285714285712</v>
      </c>
      <c r="B767">
        <v>765</v>
      </c>
      <c r="C767" s="3" t="s">
        <v>766</v>
      </c>
      <c r="D767" s="3" t="s">
        <v>4875</v>
      </c>
      <c r="E767">
        <v>7000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41901.209305555552</v>
      </c>
      <c r="T767" s="10">
        <f t="shared" si="47"/>
        <v>41931.209305555552</v>
      </c>
    </row>
    <row r="768" spans="1:20" ht="49" x14ac:dyDescent="0.25">
      <c r="A768" s="6">
        <f t="shared" si="44"/>
        <v>0</v>
      </c>
      <c r="B768">
        <v>766</v>
      </c>
      <c r="C768" s="3" t="s">
        <v>767</v>
      </c>
      <c r="D768" s="3" t="s">
        <v>4876</v>
      </c>
      <c r="E768">
        <v>4000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42021.45003472222</v>
      </c>
      <c r="T768" s="10">
        <f t="shared" si="47"/>
        <v>42051.45003472222</v>
      </c>
    </row>
    <row r="769" spans="1:20" ht="65" x14ac:dyDescent="0.25">
      <c r="A769" s="6">
        <f t="shared" si="44"/>
        <v>3.5399999999999987</v>
      </c>
      <c r="B769">
        <v>767</v>
      </c>
      <c r="C769" s="3" t="s">
        <v>768</v>
      </c>
      <c r="D769" s="3" t="s">
        <v>4877</v>
      </c>
      <c r="E769">
        <v>5000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42114.810300925928</v>
      </c>
      <c r="T769" s="10">
        <f t="shared" si="47"/>
        <v>42144.810300925928</v>
      </c>
    </row>
    <row r="770" spans="1:20" ht="49" x14ac:dyDescent="0.25">
      <c r="A770" s="6">
        <f t="shared" si="44"/>
        <v>0</v>
      </c>
      <c r="B770">
        <v>768</v>
      </c>
      <c r="C770" s="3" t="s">
        <v>769</v>
      </c>
      <c r="D770" s="3" t="s">
        <v>4878</v>
      </c>
      <c r="E770">
        <v>2500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41593.873726851853</v>
      </c>
      <c r="T770" s="10">
        <f t="shared" si="47"/>
        <v>41623.873726851853</v>
      </c>
    </row>
    <row r="771" spans="1:20" ht="49" x14ac:dyDescent="0.25">
      <c r="A771" s="6">
        <f t="shared" ref="A771:A834" si="48">((F771-E771)/E771+1)*100</f>
        <v>41.400000000000006</v>
      </c>
      <c r="B771">
        <v>769</v>
      </c>
      <c r="C771" s="3" t="s">
        <v>770</v>
      </c>
      <c r="D771" s="3" t="s">
        <v>4879</v>
      </c>
      <c r="E771">
        <v>4000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>
        <f t="shared" ref="P771:P834" si="49">F771/M771</f>
        <v>31.846153846153847</v>
      </c>
      <c r="Q771" t="s">
        <v>8322</v>
      </c>
      <c r="R771" t="s">
        <v>8324</v>
      </c>
      <c r="S771" s="10">
        <f t="shared" ref="S771:S834" si="50">(((K771/60)/60)/24)+DATE(1970,1,1)+(-8/24)</f>
        <v>41604.663124999999</v>
      </c>
      <c r="T771" s="10">
        <f t="shared" ref="T771:T834" si="51">(((J771/60)/60)/24)+DATE(1970,1,1)+(-8/24)</f>
        <v>41634.663124999999</v>
      </c>
    </row>
    <row r="772" spans="1:20" ht="49" x14ac:dyDescent="0.25">
      <c r="A772" s="6">
        <f t="shared" si="48"/>
        <v>0</v>
      </c>
      <c r="B772">
        <v>770</v>
      </c>
      <c r="C772" s="3" t="s">
        <v>771</v>
      </c>
      <c r="D772" s="3" t="s">
        <v>4880</v>
      </c>
      <c r="E772">
        <v>17500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41289.666307870371</v>
      </c>
      <c r="T772" s="10">
        <f t="shared" si="51"/>
        <v>41329.666307870371</v>
      </c>
    </row>
    <row r="773" spans="1:20" ht="49" x14ac:dyDescent="0.25">
      <c r="A773" s="6">
        <f t="shared" si="48"/>
        <v>2.6315789473685403E-2</v>
      </c>
      <c r="B773">
        <v>771</v>
      </c>
      <c r="C773" s="3" t="s">
        <v>772</v>
      </c>
      <c r="D773" s="3" t="s">
        <v>4881</v>
      </c>
      <c r="E773">
        <v>38000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42349.490763888891</v>
      </c>
      <c r="T773" s="10">
        <f t="shared" si="51"/>
        <v>42399.490763888891</v>
      </c>
    </row>
    <row r="774" spans="1:20" ht="65" x14ac:dyDescent="0.25">
      <c r="A774" s="6">
        <f t="shared" si="48"/>
        <v>3.3333333333333326</v>
      </c>
      <c r="B774">
        <v>772</v>
      </c>
      <c r="C774" s="3" t="s">
        <v>773</v>
      </c>
      <c r="D774" s="3" t="s">
        <v>4882</v>
      </c>
      <c r="E774">
        <v>1500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40067.723599537036</v>
      </c>
      <c r="T774" s="10">
        <f t="shared" si="51"/>
        <v>40117.832638888889</v>
      </c>
    </row>
    <row r="775" spans="1:20" ht="49" x14ac:dyDescent="0.25">
      <c r="A775" s="6">
        <f t="shared" si="48"/>
        <v>0.85129023676510096</v>
      </c>
      <c r="B775">
        <v>773</v>
      </c>
      <c r="C775" s="3" t="s">
        <v>774</v>
      </c>
      <c r="D775" s="3" t="s">
        <v>4883</v>
      </c>
      <c r="E775">
        <v>3759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42100.402604166658</v>
      </c>
      <c r="T775" s="10">
        <f t="shared" si="51"/>
        <v>42134.625694444439</v>
      </c>
    </row>
    <row r="776" spans="1:20" ht="49" x14ac:dyDescent="0.25">
      <c r="A776" s="6">
        <f t="shared" si="48"/>
        <v>70.199999999999989</v>
      </c>
      <c r="B776">
        <v>774</v>
      </c>
      <c r="C776" s="3" t="s">
        <v>775</v>
      </c>
      <c r="D776" s="3" t="s">
        <v>4884</v>
      </c>
      <c r="E776">
        <v>500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41663.446967592587</v>
      </c>
      <c r="T776" s="10">
        <f t="shared" si="51"/>
        <v>41693.446967592587</v>
      </c>
    </row>
    <row r="777" spans="1:20" ht="49" x14ac:dyDescent="0.25">
      <c r="A777" s="6">
        <f t="shared" si="48"/>
        <v>1.7000000000000015</v>
      </c>
      <c r="B777">
        <v>775</v>
      </c>
      <c r="C777" s="3" t="s">
        <v>776</v>
      </c>
      <c r="D777" s="3" t="s">
        <v>4885</v>
      </c>
      <c r="E777">
        <v>10000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40862.726793981477</v>
      </c>
      <c r="T777" s="10">
        <f t="shared" si="51"/>
        <v>40892.726793981477</v>
      </c>
    </row>
    <row r="778" spans="1:20" ht="49" x14ac:dyDescent="0.25">
      <c r="A778" s="6">
        <f t="shared" si="48"/>
        <v>51.4</v>
      </c>
      <c r="B778">
        <v>776</v>
      </c>
      <c r="C778" s="3" t="s">
        <v>777</v>
      </c>
      <c r="D778" s="3" t="s">
        <v>4886</v>
      </c>
      <c r="E778">
        <v>7000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42250.352372685178</v>
      </c>
      <c r="T778" s="10">
        <f t="shared" si="51"/>
        <v>42287.874999999993</v>
      </c>
    </row>
    <row r="779" spans="1:20" ht="49" x14ac:dyDescent="0.25">
      <c r="A779" s="6">
        <f t="shared" si="48"/>
        <v>0.70000000000000062</v>
      </c>
      <c r="B779">
        <v>777</v>
      </c>
      <c r="C779" s="3" t="s">
        <v>778</v>
      </c>
      <c r="D779" s="3" t="s">
        <v>4887</v>
      </c>
      <c r="E779">
        <v>3000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41456.647881944438</v>
      </c>
      <c r="T779" s="10">
        <f t="shared" si="51"/>
        <v>41486.647881944438</v>
      </c>
    </row>
    <row r="780" spans="1:20" ht="49" x14ac:dyDescent="0.25">
      <c r="A780" s="6">
        <f t="shared" si="48"/>
        <v>0.40000000000000036</v>
      </c>
      <c r="B780">
        <v>778</v>
      </c>
      <c r="C780" s="3" t="s">
        <v>779</v>
      </c>
      <c r="D780" s="3" t="s">
        <v>4888</v>
      </c>
      <c r="E780">
        <v>500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41729.368981481479</v>
      </c>
      <c r="T780" s="10">
        <f t="shared" si="51"/>
        <v>41759.368981481479</v>
      </c>
    </row>
    <row r="781" spans="1:20" ht="49" x14ac:dyDescent="0.25">
      <c r="A781" s="6">
        <f t="shared" si="48"/>
        <v>2.6666666666666616</v>
      </c>
      <c r="B781">
        <v>779</v>
      </c>
      <c r="C781" s="3" t="s">
        <v>780</v>
      </c>
      <c r="D781" s="3" t="s">
        <v>4889</v>
      </c>
      <c r="E781">
        <v>15000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40436.350752314815</v>
      </c>
      <c r="T781" s="10">
        <f t="shared" si="51"/>
        <v>40465.833333333328</v>
      </c>
    </row>
    <row r="782" spans="1:20" ht="33" x14ac:dyDescent="0.25">
      <c r="A782" s="6">
        <f t="shared" si="48"/>
        <v>104</v>
      </c>
      <c r="B782">
        <v>780</v>
      </c>
      <c r="C782" s="3" t="s">
        <v>781</v>
      </c>
      <c r="D782" s="3" t="s">
        <v>4890</v>
      </c>
      <c r="E782"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40636.340567129628</v>
      </c>
      <c r="T782" s="10">
        <f t="shared" si="51"/>
        <v>40666.340567129628</v>
      </c>
    </row>
    <row r="783" spans="1:20" ht="49" x14ac:dyDescent="0.25">
      <c r="A783" s="6">
        <f t="shared" si="48"/>
        <v>133.15375</v>
      </c>
      <c r="B783">
        <v>781</v>
      </c>
      <c r="C783" s="3" t="s">
        <v>782</v>
      </c>
      <c r="D783" s="3" t="s">
        <v>4891</v>
      </c>
      <c r="E783"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41402.667523148149</v>
      </c>
      <c r="T783" s="10">
        <f t="shared" si="51"/>
        <v>41432.667523148149</v>
      </c>
    </row>
    <row r="784" spans="1:20" ht="49" x14ac:dyDescent="0.25">
      <c r="A784" s="6">
        <f t="shared" si="48"/>
        <v>100</v>
      </c>
      <c r="B784">
        <v>782</v>
      </c>
      <c r="C784" s="3" t="s">
        <v>783</v>
      </c>
      <c r="D784" s="3" t="s">
        <v>4892</v>
      </c>
      <c r="E784"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41116.424791666665</v>
      </c>
      <c r="T784" s="10">
        <f t="shared" si="51"/>
        <v>41146.424791666665</v>
      </c>
    </row>
    <row r="785" spans="1:20" ht="49" x14ac:dyDescent="0.25">
      <c r="A785" s="6">
        <f t="shared" si="48"/>
        <v>148.13333333333333</v>
      </c>
      <c r="B785">
        <v>783</v>
      </c>
      <c r="C785" s="3" t="s">
        <v>784</v>
      </c>
      <c r="D785" s="3" t="s">
        <v>4893</v>
      </c>
      <c r="E785"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40987.440381944441</v>
      </c>
      <c r="T785" s="10">
        <f t="shared" si="51"/>
        <v>41026.583333333328</v>
      </c>
    </row>
    <row r="786" spans="1:20" ht="49" x14ac:dyDescent="0.25">
      <c r="A786" s="6">
        <f t="shared" si="48"/>
        <v>102.49999999999999</v>
      </c>
      <c r="B786">
        <v>784</v>
      </c>
      <c r="C786" s="3" t="s">
        <v>785</v>
      </c>
      <c r="D786" s="3" t="s">
        <v>4894</v>
      </c>
      <c r="E786"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41674.816192129627</v>
      </c>
      <c r="T786" s="10">
        <f t="shared" si="51"/>
        <v>41714.774525462963</v>
      </c>
    </row>
    <row r="787" spans="1:20" ht="49" x14ac:dyDescent="0.25">
      <c r="A787" s="6">
        <f t="shared" si="48"/>
        <v>180.62800000000001</v>
      </c>
      <c r="B787">
        <v>785</v>
      </c>
      <c r="C787" s="3" t="s">
        <v>786</v>
      </c>
      <c r="D787" s="3" t="s">
        <v>4895</v>
      </c>
      <c r="E787"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41303.260590277772</v>
      </c>
      <c r="T787" s="10">
        <f t="shared" si="51"/>
        <v>41333.260590277772</v>
      </c>
    </row>
    <row r="788" spans="1:20" ht="49" x14ac:dyDescent="0.25">
      <c r="A788" s="6">
        <f t="shared" si="48"/>
        <v>142.79999999999998</v>
      </c>
      <c r="B788">
        <v>786</v>
      </c>
      <c r="C788" s="3" t="s">
        <v>787</v>
      </c>
      <c r="D788" s="3" t="s">
        <v>4896</v>
      </c>
      <c r="E788"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40982.722615740735</v>
      </c>
      <c r="T788" s="10">
        <f t="shared" si="51"/>
        <v>41040.32430555555</v>
      </c>
    </row>
    <row r="789" spans="1:20" ht="49" x14ac:dyDescent="0.25">
      <c r="A789" s="6">
        <f t="shared" si="48"/>
        <v>114.16666666666666</v>
      </c>
      <c r="B789">
        <v>787</v>
      </c>
      <c r="C789" s="3" t="s">
        <v>788</v>
      </c>
      <c r="D789" s="3" t="s">
        <v>4897</v>
      </c>
      <c r="E789"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41549.294282407405</v>
      </c>
      <c r="T789" s="10">
        <f t="shared" si="51"/>
        <v>41579.294282407405</v>
      </c>
    </row>
    <row r="790" spans="1:20" ht="49" x14ac:dyDescent="0.25">
      <c r="A790" s="6">
        <f t="shared" si="48"/>
        <v>203.505</v>
      </c>
      <c r="B790">
        <v>788</v>
      </c>
      <c r="C790" s="3" t="s">
        <v>789</v>
      </c>
      <c r="D790" s="3" t="s">
        <v>4898</v>
      </c>
      <c r="E790"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41058.673472222217</v>
      </c>
      <c r="T790" s="10">
        <f t="shared" si="51"/>
        <v>41096.832638888889</v>
      </c>
    </row>
    <row r="791" spans="1:20" ht="49" x14ac:dyDescent="0.25">
      <c r="A791" s="6">
        <f t="shared" si="48"/>
        <v>109.41176470588236</v>
      </c>
      <c r="B791">
        <v>789</v>
      </c>
      <c r="C791" s="3" t="s">
        <v>790</v>
      </c>
      <c r="D791" s="3" t="s">
        <v>4899</v>
      </c>
      <c r="E791"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41276.852777777778</v>
      </c>
      <c r="T791" s="10">
        <f t="shared" si="51"/>
        <v>41294.999305555553</v>
      </c>
    </row>
    <row r="792" spans="1:20" ht="49" x14ac:dyDescent="0.25">
      <c r="A792" s="6">
        <f t="shared" si="48"/>
        <v>144.37459999999999</v>
      </c>
      <c r="B792">
        <v>790</v>
      </c>
      <c r="C792" s="3" t="s">
        <v>791</v>
      </c>
      <c r="D792" s="3" t="s">
        <v>4900</v>
      </c>
      <c r="E792"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41275.714571759258</v>
      </c>
      <c r="T792" s="10">
        <f t="shared" si="51"/>
        <v>41305.714571759258</v>
      </c>
    </row>
    <row r="793" spans="1:20" ht="49" x14ac:dyDescent="0.25">
      <c r="A793" s="6">
        <f t="shared" si="48"/>
        <v>103.86666666666666</v>
      </c>
      <c r="B793">
        <v>791</v>
      </c>
      <c r="C793" s="3" t="s">
        <v>792</v>
      </c>
      <c r="D793" s="3" t="s">
        <v>4901</v>
      </c>
      <c r="E793"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41557.447291666664</v>
      </c>
      <c r="T793" s="10">
        <f t="shared" si="51"/>
        <v>41590.915972222218</v>
      </c>
    </row>
    <row r="794" spans="1:20" ht="33" x14ac:dyDescent="0.25">
      <c r="A794" s="6">
        <f t="shared" si="48"/>
        <v>100.44440000000002</v>
      </c>
      <c r="B794">
        <v>792</v>
      </c>
      <c r="C794" s="3" t="s">
        <v>793</v>
      </c>
      <c r="D794" s="3" t="s">
        <v>4902</v>
      </c>
      <c r="E794"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41555.540312500001</v>
      </c>
      <c r="T794" s="10">
        <f t="shared" si="51"/>
        <v>41585.581979166665</v>
      </c>
    </row>
    <row r="795" spans="1:20" ht="49" x14ac:dyDescent="0.25">
      <c r="A795" s="6">
        <f t="shared" si="48"/>
        <v>102.77927272727271</v>
      </c>
      <c r="B795">
        <v>793</v>
      </c>
      <c r="C795" s="3" t="s">
        <v>794</v>
      </c>
      <c r="D795" s="3" t="s">
        <v>4903</v>
      </c>
      <c r="E795"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41442.407916666663</v>
      </c>
      <c r="T795" s="10">
        <f t="shared" si="51"/>
        <v>41457.874305555553</v>
      </c>
    </row>
    <row r="796" spans="1:20" ht="49" x14ac:dyDescent="0.25">
      <c r="A796" s="6">
        <f t="shared" si="48"/>
        <v>105.31250000000001</v>
      </c>
      <c r="B796">
        <v>794</v>
      </c>
      <c r="C796" s="3" t="s">
        <v>795</v>
      </c>
      <c r="D796" s="3" t="s">
        <v>4904</v>
      </c>
      <c r="E796"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40735.781678240739</v>
      </c>
      <c r="T796" s="10">
        <f t="shared" si="51"/>
        <v>40791.379166666666</v>
      </c>
    </row>
    <row r="797" spans="1:20" ht="49" x14ac:dyDescent="0.25">
      <c r="A797" s="6">
        <f t="shared" si="48"/>
        <v>111.78571428571429</v>
      </c>
      <c r="B797">
        <v>795</v>
      </c>
      <c r="C797" s="3" t="s">
        <v>796</v>
      </c>
      <c r="D797" s="3" t="s">
        <v>4905</v>
      </c>
      <c r="E797"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40963.279699074068</v>
      </c>
      <c r="T797" s="10">
        <f t="shared" si="51"/>
        <v>41005.874305555553</v>
      </c>
    </row>
    <row r="798" spans="1:20" ht="65" x14ac:dyDescent="0.25">
      <c r="A798" s="6">
        <f t="shared" si="48"/>
        <v>101.35000000000001</v>
      </c>
      <c r="B798">
        <v>796</v>
      </c>
      <c r="C798" s="3" t="s">
        <v>797</v>
      </c>
      <c r="D798" s="3" t="s">
        <v>4906</v>
      </c>
      <c r="E798"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41502.549594907403</v>
      </c>
      <c r="T798" s="10">
        <f t="shared" si="51"/>
        <v>41532.548611111109</v>
      </c>
    </row>
    <row r="799" spans="1:20" ht="49" x14ac:dyDescent="0.25">
      <c r="A799" s="6">
        <f t="shared" si="48"/>
        <v>107.53333333333333</v>
      </c>
      <c r="B799">
        <v>797</v>
      </c>
      <c r="C799" s="3" t="s">
        <v>798</v>
      </c>
      <c r="D799" s="3" t="s">
        <v>4907</v>
      </c>
      <c r="E799"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40996.660740740735</v>
      </c>
      <c r="T799" s="10">
        <f t="shared" si="51"/>
        <v>41027.833333333328</v>
      </c>
    </row>
    <row r="800" spans="1:20" ht="49" x14ac:dyDescent="0.25">
      <c r="A800" s="6">
        <f t="shared" si="48"/>
        <v>114.88571428571429</v>
      </c>
      <c r="B800">
        <v>798</v>
      </c>
      <c r="C800" s="3" t="s">
        <v>799</v>
      </c>
      <c r="D800" s="3" t="s">
        <v>4908</v>
      </c>
      <c r="E800"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41882.256793981483</v>
      </c>
      <c r="T800" s="10">
        <f t="shared" si="51"/>
        <v>41912.256793981483</v>
      </c>
    </row>
    <row r="801" spans="1:20" ht="49" x14ac:dyDescent="0.25">
      <c r="A801" s="6">
        <f t="shared" si="48"/>
        <v>100.02</v>
      </c>
      <c r="B801">
        <v>799</v>
      </c>
      <c r="C801" s="3" t="s">
        <v>800</v>
      </c>
      <c r="D801" s="3" t="s">
        <v>4909</v>
      </c>
      <c r="E801"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40996.333865740737</v>
      </c>
      <c r="T801" s="10">
        <f t="shared" si="51"/>
        <v>41026.333865740737</v>
      </c>
    </row>
    <row r="802" spans="1:20" ht="49" x14ac:dyDescent="0.25">
      <c r="A802" s="6">
        <f t="shared" si="48"/>
        <v>152.13333333333333</v>
      </c>
      <c r="B802">
        <v>800</v>
      </c>
      <c r="C802" s="3" t="s">
        <v>801</v>
      </c>
      <c r="D802" s="3" t="s">
        <v>4910</v>
      </c>
      <c r="E802">
        <v>1500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41863.100162037037</v>
      </c>
      <c r="T802" s="10">
        <f t="shared" si="51"/>
        <v>41893.100162037037</v>
      </c>
    </row>
    <row r="803" spans="1:20" ht="49" x14ac:dyDescent="0.25">
      <c r="A803" s="6">
        <f t="shared" si="48"/>
        <v>111.52149999999999</v>
      </c>
      <c r="B803">
        <v>801</v>
      </c>
      <c r="C803" s="3" t="s">
        <v>802</v>
      </c>
      <c r="D803" s="3" t="s">
        <v>4911</v>
      </c>
      <c r="E803"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40695.462037037032</v>
      </c>
      <c r="T803" s="10">
        <f t="shared" si="51"/>
        <v>40725.462037037032</v>
      </c>
    </row>
    <row r="804" spans="1:20" ht="49" x14ac:dyDescent="0.25">
      <c r="A804" s="6">
        <f t="shared" si="48"/>
        <v>101.33333333333334</v>
      </c>
      <c r="B804">
        <v>802</v>
      </c>
      <c r="C804" s="3" t="s">
        <v>803</v>
      </c>
      <c r="D804" s="3" t="s">
        <v>4912</v>
      </c>
      <c r="E804"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41122.688935185186</v>
      </c>
      <c r="T804" s="10">
        <f t="shared" si="51"/>
        <v>41168.836805555555</v>
      </c>
    </row>
    <row r="805" spans="1:20" ht="49" x14ac:dyDescent="0.25">
      <c r="A805" s="6">
        <f t="shared" si="48"/>
        <v>123.2608695652174</v>
      </c>
      <c r="B805">
        <v>803</v>
      </c>
      <c r="C805" s="3" t="s">
        <v>804</v>
      </c>
      <c r="D805" s="3" t="s">
        <v>4913</v>
      </c>
      <c r="E805"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40665.616643518515</v>
      </c>
      <c r="T805" s="10">
        <f t="shared" si="51"/>
        <v>40691.708333333328</v>
      </c>
    </row>
    <row r="806" spans="1:20" ht="49" x14ac:dyDescent="0.25">
      <c r="A806" s="6">
        <f t="shared" si="48"/>
        <v>100</v>
      </c>
      <c r="B806">
        <v>804</v>
      </c>
      <c r="C806" s="3" t="s">
        <v>805</v>
      </c>
      <c r="D806" s="3" t="s">
        <v>4914</v>
      </c>
      <c r="E806"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40729.772291666668</v>
      </c>
      <c r="T806" s="10">
        <f t="shared" si="51"/>
        <v>40746.832638888889</v>
      </c>
    </row>
    <row r="807" spans="1:20" ht="49" x14ac:dyDescent="0.25">
      <c r="A807" s="6">
        <f t="shared" si="48"/>
        <v>105</v>
      </c>
      <c r="B807">
        <v>805</v>
      </c>
      <c r="C807" s="3" t="s">
        <v>806</v>
      </c>
      <c r="D807" s="3" t="s">
        <v>4915</v>
      </c>
      <c r="E807"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40690.489722222221</v>
      </c>
      <c r="T807" s="10">
        <f t="shared" si="51"/>
        <v>40740.625</v>
      </c>
    </row>
    <row r="808" spans="1:20" ht="18" x14ac:dyDescent="0.25">
      <c r="A808" s="6">
        <f t="shared" si="48"/>
        <v>104.4375</v>
      </c>
      <c r="B808">
        <v>806</v>
      </c>
      <c r="C808" s="3" t="s">
        <v>807</v>
      </c>
      <c r="D808" s="3" t="s">
        <v>4916</v>
      </c>
      <c r="E808"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40763.358090277776</v>
      </c>
      <c r="T808" s="10">
        <f t="shared" si="51"/>
        <v>40793.358090277776</v>
      </c>
    </row>
    <row r="809" spans="1:20" ht="33" x14ac:dyDescent="0.25">
      <c r="A809" s="6">
        <f t="shared" si="48"/>
        <v>105.125</v>
      </c>
      <c r="B809">
        <v>807</v>
      </c>
      <c r="C809" s="3" t="s">
        <v>808</v>
      </c>
      <c r="D809" s="3" t="s">
        <v>4917</v>
      </c>
      <c r="E809"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42759.295266203706</v>
      </c>
      <c r="T809" s="10">
        <f t="shared" si="51"/>
        <v>42794.749999999993</v>
      </c>
    </row>
    <row r="810" spans="1:20" ht="49" x14ac:dyDescent="0.25">
      <c r="A810" s="6">
        <f t="shared" si="48"/>
        <v>100</v>
      </c>
      <c r="B810">
        <v>808</v>
      </c>
      <c r="C810" s="3" t="s">
        <v>809</v>
      </c>
      <c r="D810" s="3" t="s">
        <v>4918</v>
      </c>
      <c r="E810">
        <v>4500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41961.767199074071</v>
      </c>
      <c r="T810" s="10">
        <f t="shared" si="51"/>
        <v>41994.874305555553</v>
      </c>
    </row>
    <row r="811" spans="1:20" ht="33" x14ac:dyDescent="0.25">
      <c r="A811" s="6">
        <f t="shared" si="48"/>
        <v>103.77499999999999</v>
      </c>
      <c r="B811">
        <v>809</v>
      </c>
      <c r="C811" s="3" t="s">
        <v>810</v>
      </c>
      <c r="D811" s="3" t="s">
        <v>4919</v>
      </c>
      <c r="E811"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41628.500347222223</v>
      </c>
      <c r="T811" s="10">
        <f t="shared" si="51"/>
        <v>41658.500347222223</v>
      </c>
    </row>
    <row r="812" spans="1:20" ht="49" x14ac:dyDescent="0.25">
      <c r="A812" s="6">
        <f t="shared" si="48"/>
        <v>105</v>
      </c>
      <c r="B812">
        <v>810</v>
      </c>
      <c r="C812" s="3" t="s">
        <v>811</v>
      </c>
      <c r="D812" s="3" t="s">
        <v>4920</v>
      </c>
      <c r="E812"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41122.722939814812</v>
      </c>
      <c r="T812" s="10">
        <f t="shared" si="51"/>
        <v>41152.722939814812</v>
      </c>
    </row>
    <row r="813" spans="1:20" ht="33" x14ac:dyDescent="0.25">
      <c r="A813" s="6">
        <f t="shared" si="48"/>
        <v>104</v>
      </c>
      <c r="B813">
        <v>811</v>
      </c>
      <c r="C813" s="3" t="s">
        <v>812</v>
      </c>
      <c r="D813" s="3" t="s">
        <v>4921</v>
      </c>
      <c r="E813"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41443.310208333329</v>
      </c>
      <c r="T813" s="10">
        <f t="shared" si="51"/>
        <v>41465.369444444441</v>
      </c>
    </row>
    <row r="814" spans="1:20" ht="49" x14ac:dyDescent="0.25">
      <c r="A814" s="6">
        <f t="shared" si="48"/>
        <v>151.83333333333334</v>
      </c>
      <c r="B814">
        <v>812</v>
      </c>
      <c r="C814" s="3" t="s">
        <v>813</v>
      </c>
      <c r="D814" s="3" t="s">
        <v>4922</v>
      </c>
      <c r="E814"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41281.684629629628</v>
      </c>
      <c r="T814" s="10">
        <f t="shared" si="51"/>
        <v>41334.248611111107</v>
      </c>
    </row>
    <row r="815" spans="1:20" ht="33" x14ac:dyDescent="0.25">
      <c r="A815" s="6">
        <f t="shared" si="48"/>
        <v>159.99600000000001</v>
      </c>
      <c r="B815">
        <v>813</v>
      </c>
      <c r="C815" s="3" t="s">
        <v>814</v>
      </c>
      <c r="D815" s="3" t="s">
        <v>4923</v>
      </c>
      <c r="E815"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41080.626909722218</v>
      </c>
      <c r="T815" s="10">
        <f t="shared" si="51"/>
        <v>41110.626909722218</v>
      </c>
    </row>
    <row r="816" spans="1:20" ht="49" x14ac:dyDescent="0.25">
      <c r="A816" s="6">
        <f t="shared" si="48"/>
        <v>127.30000000000001</v>
      </c>
      <c r="B816">
        <v>814</v>
      </c>
      <c r="C816" s="3" t="s">
        <v>815</v>
      </c>
      <c r="D816" s="3" t="s">
        <v>4924</v>
      </c>
      <c r="E816"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40679.409733796296</v>
      </c>
      <c r="T816" s="10">
        <f t="shared" si="51"/>
        <v>40694.419444444444</v>
      </c>
    </row>
    <row r="817" spans="1:20" ht="33" x14ac:dyDescent="0.25">
      <c r="A817" s="6">
        <f t="shared" si="48"/>
        <v>107</v>
      </c>
      <c r="B817">
        <v>815</v>
      </c>
      <c r="C817" s="3" t="s">
        <v>816</v>
      </c>
      <c r="D817" s="3" t="s">
        <v>4925</v>
      </c>
      <c r="E817"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41914.58452546296</v>
      </c>
      <c r="T817" s="10">
        <f t="shared" si="51"/>
        <v>41944.58452546296</v>
      </c>
    </row>
    <row r="818" spans="1:20" ht="33" x14ac:dyDescent="0.25">
      <c r="A818" s="6">
        <f t="shared" si="48"/>
        <v>115.12214285714286</v>
      </c>
      <c r="B818">
        <v>816</v>
      </c>
      <c r="C818" s="3" t="s">
        <v>817</v>
      </c>
      <c r="D818" s="3" t="s">
        <v>4926</v>
      </c>
      <c r="E818"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41341.537534722222</v>
      </c>
      <c r="T818" s="10">
        <f t="shared" si="51"/>
        <v>41372.9375</v>
      </c>
    </row>
    <row r="819" spans="1:20" ht="49" x14ac:dyDescent="0.25">
      <c r="A819" s="6">
        <f t="shared" si="48"/>
        <v>137.11066666666665</v>
      </c>
      <c r="B819">
        <v>817</v>
      </c>
      <c r="C819" s="3" t="s">
        <v>818</v>
      </c>
      <c r="D819" s="3" t="s">
        <v>4927</v>
      </c>
      <c r="E819"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40925.266331018516</v>
      </c>
      <c r="T819" s="10">
        <f t="shared" si="51"/>
        <v>40978.874305555553</v>
      </c>
    </row>
    <row r="820" spans="1:20" ht="49" x14ac:dyDescent="0.25">
      <c r="A820" s="6">
        <f t="shared" si="48"/>
        <v>155.71428571428572</v>
      </c>
      <c r="B820">
        <v>818</v>
      </c>
      <c r="C820" s="3" t="s">
        <v>819</v>
      </c>
      <c r="D820" s="3" t="s">
        <v>4928</v>
      </c>
      <c r="E820"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41120.54954861111</v>
      </c>
      <c r="T820" s="10">
        <f t="shared" si="51"/>
        <v>41128.375694444439</v>
      </c>
    </row>
    <row r="821" spans="1:20" ht="33" x14ac:dyDescent="0.25">
      <c r="A821" s="6">
        <f t="shared" si="48"/>
        <v>108.74999999999999</v>
      </c>
      <c r="B821">
        <v>819</v>
      </c>
      <c r="C821" s="3" t="s">
        <v>820</v>
      </c>
      <c r="D821" s="3" t="s">
        <v>4929</v>
      </c>
      <c r="E821"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41619.664976851847</v>
      </c>
      <c r="T821" s="10">
        <f t="shared" si="51"/>
        <v>41628.863888888889</v>
      </c>
    </row>
    <row r="822" spans="1:20" ht="49" x14ac:dyDescent="0.25">
      <c r="A822" s="6">
        <f t="shared" si="48"/>
        <v>134.05000000000001</v>
      </c>
      <c r="B822">
        <v>820</v>
      </c>
      <c r="C822" s="3" t="s">
        <v>821</v>
      </c>
      <c r="D822" s="3" t="s">
        <v>4930</v>
      </c>
      <c r="E822"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41768.508587962962</v>
      </c>
      <c r="T822" s="10">
        <f t="shared" si="51"/>
        <v>41798.875</v>
      </c>
    </row>
    <row r="823" spans="1:20" ht="49" x14ac:dyDescent="0.25">
      <c r="A823" s="6">
        <f t="shared" si="48"/>
        <v>100</v>
      </c>
      <c r="B823">
        <v>821</v>
      </c>
      <c r="C823" s="3" t="s">
        <v>822</v>
      </c>
      <c r="D823" s="3" t="s">
        <v>4931</v>
      </c>
      <c r="E823"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42093.58871527778</v>
      </c>
      <c r="T823" s="10">
        <f t="shared" si="51"/>
        <v>42127.834027777775</v>
      </c>
    </row>
    <row r="824" spans="1:20" ht="33" x14ac:dyDescent="0.25">
      <c r="A824" s="6">
        <f t="shared" si="48"/>
        <v>119.16666666666667</v>
      </c>
      <c r="B824">
        <v>822</v>
      </c>
      <c r="C824" s="3" t="s">
        <v>823</v>
      </c>
      <c r="D824" s="3" t="s">
        <v>4932</v>
      </c>
      <c r="E824"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41157.614004629628</v>
      </c>
      <c r="T824" s="10">
        <f t="shared" si="51"/>
        <v>41187.614004629628</v>
      </c>
    </row>
    <row r="825" spans="1:20" ht="49" x14ac:dyDescent="0.25">
      <c r="A825" s="6">
        <f t="shared" si="48"/>
        <v>179.5</v>
      </c>
      <c r="B825">
        <v>823</v>
      </c>
      <c r="C825" s="3" t="s">
        <v>824</v>
      </c>
      <c r="D825" s="3" t="s">
        <v>4933</v>
      </c>
      <c r="E825"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42055.639490740738</v>
      </c>
      <c r="T825" s="10">
        <f t="shared" si="51"/>
        <v>42085.597824074073</v>
      </c>
    </row>
    <row r="826" spans="1:20" ht="49" x14ac:dyDescent="0.25">
      <c r="A826" s="6">
        <f t="shared" si="48"/>
        <v>134.38124999999999</v>
      </c>
      <c r="B826">
        <v>824</v>
      </c>
      <c r="C826" s="3" t="s">
        <v>825</v>
      </c>
      <c r="D826" s="3" t="s">
        <v>4934</v>
      </c>
      <c r="E826"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40249.908773148149</v>
      </c>
      <c r="T826" s="10">
        <f t="shared" si="51"/>
        <v>40285.957638888889</v>
      </c>
    </row>
    <row r="827" spans="1:20" ht="33" x14ac:dyDescent="0.25">
      <c r="A827" s="6">
        <f t="shared" si="48"/>
        <v>100.43200000000002</v>
      </c>
      <c r="B827">
        <v>825</v>
      </c>
      <c r="C827" s="3" t="s">
        <v>826</v>
      </c>
      <c r="D827" s="3" t="s">
        <v>4935</v>
      </c>
      <c r="E827"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41185.973194444443</v>
      </c>
      <c r="T827" s="10">
        <f t="shared" si="51"/>
        <v>41210.973194444443</v>
      </c>
    </row>
    <row r="828" spans="1:20" ht="49" x14ac:dyDescent="0.25">
      <c r="A828" s="6">
        <f t="shared" si="48"/>
        <v>101.45454545454547</v>
      </c>
      <c r="B828">
        <v>826</v>
      </c>
      <c r="C828" s="3" t="s">
        <v>827</v>
      </c>
      <c r="D828" s="3" t="s">
        <v>4936</v>
      </c>
      <c r="E828"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40972.705208333333</v>
      </c>
      <c r="T828" s="10">
        <f t="shared" si="51"/>
        <v>40993.663541666661</v>
      </c>
    </row>
    <row r="829" spans="1:20" ht="49" x14ac:dyDescent="0.25">
      <c r="A829" s="6">
        <f t="shared" si="48"/>
        <v>103.33333333333334</v>
      </c>
      <c r="B829">
        <v>827</v>
      </c>
      <c r="C829" s="3" t="s">
        <v>828</v>
      </c>
      <c r="D829" s="3" t="s">
        <v>4937</v>
      </c>
      <c r="E829"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40927.140127314815</v>
      </c>
      <c r="T829" s="10">
        <f t="shared" si="51"/>
        <v>40953.492361111108</v>
      </c>
    </row>
    <row r="830" spans="1:20" ht="49" x14ac:dyDescent="0.25">
      <c r="A830" s="6">
        <f t="shared" si="48"/>
        <v>107</v>
      </c>
      <c r="B830">
        <v>828</v>
      </c>
      <c r="C830" s="3" t="s">
        <v>829</v>
      </c>
      <c r="D830" s="3" t="s">
        <v>4938</v>
      </c>
      <c r="E830"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41072.71738425926</v>
      </c>
      <c r="T830" s="10">
        <f t="shared" si="51"/>
        <v>41085.35</v>
      </c>
    </row>
    <row r="831" spans="1:20" ht="49" x14ac:dyDescent="0.25">
      <c r="A831" s="6">
        <f t="shared" si="48"/>
        <v>104</v>
      </c>
      <c r="B831">
        <v>829</v>
      </c>
      <c r="C831" s="3" t="s">
        <v>830</v>
      </c>
      <c r="D831" s="3" t="s">
        <v>4939</v>
      </c>
      <c r="E831">
        <v>500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42504.468055555553</v>
      </c>
      <c r="T831" s="10">
        <f t="shared" si="51"/>
        <v>42564.468055555553</v>
      </c>
    </row>
    <row r="832" spans="1:20" ht="49" x14ac:dyDescent="0.25">
      <c r="A832" s="6">
        <f t="shared" si="48"/>
        <v>107.83333333333334</v>
      </c>
      <c r="B832">
        <v>830</v>
      </c>
      <c r="C832" s="3" t="s">
        <v>831</v>
      </c>
      <c r="D832" s="3" t="s">
        <v>4940</v>
      </c>
      <c r="E832"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41325.192418981482</v>
      </c>
      <c r="T832" s="10">
        <f t="shared" si="51"/>
        <v>41355.15075231481</v>
      </c>
    </row>
    <row r="833" spans="1:20" ht="33" x14ac:dyDescent="0.25">
      <c r="A833" s="6">
        <f t="shared" si="48"/>
        <v>233.33333333333331</v>
      </c>
      <c r="B833">
        <v>831</v>
      </c>
      <c r="C833" s="3" t="s">
        <v>832</v>
      </c>
      <c r="D833" s="3" t="s">
        <v>4941</v>
      </c>
      <c r="E833"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40996.313587962963</v>
      </c>
      <c r="T833" s="10">
        <f t="shared" si="51"/>
        <v>41026.313587962963</v>
      </c>
    </row>
    <row r="834" spans="1:20" ht="49" x14ac:dyDescent="0.25">
      <c r="A834" s="6">
        <f t="shared" si="48"/>
        <v>100.60706666666665</v>
      </c>
      <c r="B834">
        <v>832</v>
      </c>
      <c r="C834" s="3" t="s">
        <v>833</v>
      </c>
      <c r="D834" s="3" t="s">
        <v>4942</v>
      </c>
      <c r="E834"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40869.341840277775</v>
      </c>
      <c r="T834" s="10">
        <f t="shared" si="51"/>
        <v>40929.009027777778</v>
      </c>
    </row>
    <row r="835" spans="1:20" ht="18" x14ac:dyDescent="0.25">
      <c r="A835" s="6">
        <f t="shared" ref="A835:A898" si="52">((F835-E835)/E835+1)*100</f>
        <v>101.66666666666666</v>
      </c>
      <c r="B835">
        <v>833</v>
      </c>
      <c r="C835" s="3" t="s">
        <v>834</v>
      </c>
      <c r="D835" s="3" t="s">
        <v>4943</v>
      </c>
      <c r="E835"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>
        <f t="shared" ref="P835:P898" si="53">F835/M835</f>
        <v>148.78048780487805</v>
      </c>
      <c r="Q835" t="s">
        <v>8325</v>
      </c>
      <c r="R835" t="s">
        <v>8326</v>
      </c>
      <c r="S835" s="10">
        <f t="shared" ref="S835:S898" si="54">(((K835/60)/60)/24)+DATE(1970,1,1)+(-8/24)</f>
        <v>41718.544849537036</v>
      </c>
      <c r="T835" s="10">
        <f t="shared" ref="T835:T898" si="55">(((J835/60)/60)/24)+DATE(1970,1,1)+(-8/24)</f>
        <v>41748.544849537036</v>
      </c>
    </row>
    <row r="836" spans="1:20" ht="49" x14ac:dyDescent="0.25">
      <c r="A836" s="6">
        <f t="shared" si="52"/>
        <v>131.0181818181818</v>
      </c>
      <c r="B836">
        <v>834</v>
      </c>
      <c r="C836" s="3" t="s">
        <v>835</v>
      </c>
      <c r="D836" s="3" t="s">
        <v>4944</v>
      </c>
      <c r="E836"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41422.489490740736</v>
      </c>
      <c r="T836" s="10">
        <f t="shared" si="55"/>
        <v>41455.832638888889</v>
      </c>
    </row>
    <row r="837" spans="1:20" ht="49" x14ac:dyDescent="0.25">
      <c r="A837" s="6">
        <f t="shared" si="52"/>
        <v>117.24999999999999</v>
      </c>
      <c r="B837">
        <v>835</v>
      </c>
      <c r="C837" s="3" t="s">
        <v>836</v>
      </c>
      <c r="D837" s="3" t="s">
        <v>4945</v>
      </c>
      <c r="E837"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41005.124513888884</v>
      </c>
      <c r="T837" s="10">
        <f t="shared" si="55"/>
        <v>41047.791666666664</v>
      </c>
    </row>
    <row r="838" spans="1:20" ht="18" x14ac:dyDescent="0.25">
      <c r="A838" s="6">
        <f t="shared" si="52"/>
        <v>100.93039999999999</v>
      </c>
      <c r="B838">
        <v>836</v>
      </c>
      <c r="C838" s="3" t="s">
        <v>837</v>
      </c>
      <c r="D838" s="3" t="s">
        <v>4946</v>
      </c>
      <c r="E838"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41523.723587962959</v>
      </c>
      <c r="T838" s="10">
        <f t="shared" si="55"/>
        <v>41553.723587962959</v>
      </c>
    </row>
    <row r="839" spans="1:20" ht="33" x14ac:dyDescent="0.25">
      <c r="A839" s="6">
        <f t="shared" si="52"/>
        <v>121.8</v>
      </c>
      <c r="B839">
        <v>837</v>
      </c>
      <c r="C839" s="3" t="s">
        <v>838</v>
      </c>
      <c r="D839" s="3" t="s">
        <v>4947</v>
      </c>
      <c r="E839"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41730.66506944444</v>
      </c>
      <c r="T839" s="10">
        <f t="shared" si="55"/>
        <v>41760.66506944444</v>
      </c>
    </row>
    <row r="840" spans="1:20" ht="49" x14ac:dyDescent="0.25">
      <c r="A840" s="6">
        <f t="shared" si="52"/>
        <v>145.4</v>
      </c>
      <c r="B840">
        <v>838</v>
      </c>
      <c r="C840" s="3" t="s">
        <v>839</v>
      </c>
      <c r="D840" s="3" t="s">
        <v>4948</v>
      </c>
      <c r="E840"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40895.564641203702</v>
      </c>
      <c r="T840" s="10">
        <f t="shared" si="55"/>
        <v>40925.564641203702</v>
      </c>
    </row>
    <row r="841" spans="1:20" ht="49" x14ac:dyDescent="0.25">
      <c r="A841" s="6">
        <f t="shared" si="52"/>
        <v>116.61660000000001</v>
      </c>
      <c r="B841">
        <v>839</v>
      </c>
      <c r="C841" s="3" t="s">
        <v>840</v>
      </c>
      <c r="D841" s="3" t="s">
        <v>4949</v>
      </c>
      <c r="E841"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41144.430046296293</v>
      </c>
      <c r="T841" s="10">
        <f t="shared" si="55"/>
        <v>41174.430046296293</v>
      </c>
    </row>
    <row r="842" spans="1:20" ht="33" x14ac:dyDescent="0.25">
      <c r="A842" s="6">
        <f t="shared" si="52"/>
        <v>120.4166</v>
      </c>
      <c r="B842">
        <v>840</v>
      </c>
      <c r="C842" s="3" t="s">
        <v>841</v>
      </c>
      <c r="D842" s="3" t="s">
        <v>4950</v>
      </c>
      <c r="E842"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42606.893368055556</v>
      </c>
      <c r="T842" s="10">
        <f t="shared" si="55"/>
        <v>42636.893368055556</v>
      </c>
    </row>
    <row r="843" spans="1:20" ht="49" x14ac:dyDescent="0.25">
      <c r="A843" s="6">
        <f t="shared" si="52"/>
        <v>101.32000000000001</v>
      </c>
      <c r="B843">
        <v>841</v>
      </c>
      <c r="C843" s="3" t="s">
        <v>842</v>
      </c>
      <c r="D843" s="3" t="s">
        <v>4951</v>
      </c>
      <c r="E843"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41923.50535879629</v>
      </c>
      <c r="T843" s="10">
        <f t="shared" si="55"/>
        <v>41953.547025462954</v>
      </c>
    </row>
    <row r="844" spans="1:20" ht="49" x14ac:dyDescent="0.25">
      <c r="A844" s="6">
        <f t="shared" si="52"/>
        <v>104.32</v>
      </c>
      <c r="B844">
        <v>842</v>
      </c>
      <c r="C844" s="3" t="s">
        <v>843</v>
      </c>
      <c r="D844" s="3" t="s">
        <v>4952</v>
      </c>
      <c r="E844">
        <v>2500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41526.259062500001</v>
      </c>
      <c r="T844" s="10">
        <f t="shared" si="55"/>
        <v>41560.832638888889</v>
      </c>
    </row>
    <row r="845" spans="1:20" ht="49" x14ac:dyDescent="0.25">
      <c r="A845" s="6">
        <f t="shared" si="52"/>
        <v>267.13333333333333</v>
      </c>
      <c r="B845">
        <v>843</v>
      </c>
      <c r="C845" s="3" t="s">
        <v>844</v>
      </c>
      <c r="D845" s="3" t="s">
        <v>4953</v>
      </c>
      <c r="E845"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42694.924537037034</v>
      </c>
      <c r="T845" s="10">
        <f t="shared" si="55"/>
        <v>42711.999999999993</v>
      </c>
    </row>
    <row r="846" spans="1:20" ht="49" x14ac:dyDescent="0.25">
      <c r="A846" s="6">
        <f t="shared" si="52"/>
        <v>194.13333333333333</v>
      </c>
      <c r="B846">
        <v>844</v>
      </c>
      <c r="C846" s="3" t="s">
        <v>845</v>
      </c>
      <c r="D846" s="3" t="s">
        <v>4954</v>
      </c>
      <c r="E846"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41905.351296296292</v>
      </c>
      <c r="T846" s="10">
        <f t="shared" si="55"/>
        <v>41943.874305555553</v>
      </c>
    </row>
    <row r="847" spans="1:20" ht="49" x14ac:dyDescent="0.25">
      <c r="A847" s="6">
        <f t="shared" si="52"/>
        <v>120.3802</v>
      </c>
      <c r="B847">
        <v>845</v>
      </c>
      <c r="C847" s="3" t="s">
        <v>846</v>
      </c>
      <c r="D847" s="3" t="s">
        <v>4955</v>
      </c>
      <c r="E847"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42577.872638888883</v>
      </c>
      <c r="T847" s="10">
        <f t="shared" si="55"/>
        <v>42617.832638888889</v>
      </c>
    </row>
    <row r="848" spans="1:20" ht="33" x14ac:dyDescent="0.25">
      <c r="A848" s="6">
        <f t="shared" si="52"/>
        <v>122.00090909090908</v>
      </c>
      <c r="B848">
        <v>846</v>
      </c>
      <c r="C848" s="3" t="s">
        <v>847</v>
      </c>
      <c r="D848" s="3" t="s">
        <v>4956</v>
      </c>
      <c r="E848">
        <v>1100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41694.058506944442</v>
      </c>
      <c r="T848" s="10">
        <f t="shared" si="55"/>
        <v>41708.25</v>
      </c>
    </row>
    <row r="849" spans="1:20" ht="18" x14ac:dyDescent="0.25">
      <c r="A849" s="6">
        <f t="shared" si="52"/>
        <v>100</v>
      </c>
      <c r="B849">
        <v>847</v>
      </c>
      <c r="C849" s="3" t="s">
        <v>848</v>
      </c>
      <c r="D849" s="3" t="s">
        <v>4957</v>
      </c>
      <c r="E849"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42165.465000000004</v>
      </c>
      <c r="T849" s="10">
        <f t="shared" si="55"/>
        <v>42195.465000000004</v>
      </c>
    </row>
    <row r="850" spans="1:20" ht="49" x14ac:dyDescent="0.25">
      <c r="A850" s="6">
        <f t="shared" si="52"/>
        <v>100</v>
      </c>
      <c r="B850">
        <v>848</v>
      </c>
      <c r="C850" s="3" t="s">
        <v>849</v>
      </c>
      <c r="D850" s="3" t="s">
        <v>4958</v>
      </c>
      <c r="E850"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42078.458715277775</v>
      </c>
      <c r="T850" s="10">
        <f t="shared" si="55"/>
        <v>42108.458715277775</v>
      </c>
    </row>
    <row r="851" spans="1:20" ht="65" x14ac:dyDescent="0.25">
      <c r="A851" s="6">
        <f t="shared" si="52"/>
        <v>119.9</v>
      </c>
      <c r="B851">
        <v>849</v>
      </c>
      <c r="C851" s="3" t="s">
        <v>850</v>
      </c>
      <c r="D851" s="3" t="s">
        <v>4959</v>
      </c>
      <c r="E851"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42050.81555555555</v>
      </c>
      <c r="T851" s="10">
        <f t="shared" si="55"/>
        <v>42078.773888888885</v>
      </c>
    </row>
    <row r="852" spans="1:20" ht="49" x14ac:dyDescent="0.25">
      <c r="A852" s="6">
        <f t="shared" si="52"/>
        <v>155.17499999999998</v>
      </c>
      <c r="B852">
        <v>850</v>
      </c>
      <c r="C852" s="3" t="s">
        <v>851</v>
      </c>
      <c r="D852" s="3" t="s">
        <v>4960</v>
      </c>
      <c r="E852"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42452.494409722225</v>
      </c>
      <c r="T852" s="10">
        <f t="shared" si="55"/>
        <v>42484.874305555553</v>
      </c>
    </row>
    <row r="853" spans="1:20" ht="33" x14ac:dyDescent="0.25">
      <c r="A853" s="6">
        <f t="shared" si="52"/>
        <v>130.44999999999999</v>
      </c>
      <c r="B853">
        <v>851</v>
      </c>
      <c r="C853" s="3" t="s">
        <v>852</v>
      </c>
      <c r="D853" s="3" t="s">
        <v>4961</v>
      </c>
      <c r="E853">
        <v>2000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42522.546909722216</v>
      </c>
      <c r="T853" s="10">
        <f t="shared" si="55"/>
        <v>42582.489583333336</v>
      </c>
    </row>
    <row r="854" spans="1:20" ht="33" x14ac:dyDescent="0.25">
      <c r="A854" s="6">
        <f t="shared" si="52"/>
        <v>104.97142857142859</v>
      </c>
      <c r="B854">
        <v>852</v>
      </c>
      <c r="C854" s="3" t="s">
        <v>853</v>
      </c>
      <c r="D854" s="3" t="s">
        <v>4962</v>
      </c>
      <c r="E854"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42656.47216435185</v>
      </c>
      <c r="T854" s="10">
        <f t="shared" si="55"/>
        <v>42667.541666666664</v>
      </c>
    </row>
    <row r="855" spans="1:20" ht="49" x14ac:dyDescent="0.25">
      <c r="A855" s="6">
        <f t="shared" si="52"/>
        <v>100</v>
      </c>
      <c r="B855">
        <v>853</v>
      </c>
      <c r="C855" s="3" t="s">
        <v>854</v>
      </c>
      <c r="D855" s="3" t="s">
        <v>4963</v>
      </c>
      <c r="E855"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42021.49894675926</v>
      </c>
      <c r="T855" s="10">
        <f t="shared" si="55"/>
        <v>42051.49894675926</v>
      </c>
    </row>
    <row r="856" spans="1:20" ht="49" x14ac:dyDescent="0.25">
      <c r="A856" s="6">
        <f t="shared" si="52"/>
        <v>118.2205035971223</v>
      </c>
      <c r="B856">
        <v>854</v>
      </c>
      <c r="C856" s="3" t="s">
        <v>855</v>
      </c>
      <c r="D856" s="3" t="s">
        <v>4964</v>
      </c>
      <c r="E856"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42701.879004629627</v>
      </c>
      <c r="T856" s="10">
        <f t="shared" si="55"/>
        <v>42731.879004629627</v>
      </c>
    </row>
    <row r="857" spans="1:20" ht="33" x14ac:dyDescent="0.25">
      <c r="A857" s="6">
        <f t="shared" si="52"/>
        <v>103.44827586206897</v>
      </c>
      <c r="B857">
        <v>855</v>
      </c>
      <c r="C857" s="3" t="s">
        <v>856</v>
      </c>
      <c r="D857" s="3" t="s">
        <v>4965</v>
      </c>
      <c r="E857"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42544.791863425926</v>
      </c>
      <c r="T857" s="10">
        <f t="shared" si="55"/>
        <v>42574.791863425926</v>
      </c>
    </row>
    <row r="858" spans="1:20" ht="49" x14ac:dyDescent="0.25">
      <c r="A858" s="6">
        <f t="shared" si="52"/>
        <v>217.99999999999997</v>
      </c>
      <c r="B858">
        <v>856</v>
      </c>
      <c r="C858" s="3" t="s">
        <v>857</v>
      </c>
      <c r="D858" s="3" t="s">
        <v>4966</v>
      </c>
      <c r="E858">
        <v>250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42608.978657407402</v>
      </c>
      <c r="T858" s="10">
        <f t="shared" si="55"/>
        <v>42668.458333333336</v>
      </c>
    </row>
    <row r="859" spans="1:20" ht="33" x14ac:dyDescent="0.25">
      <c r="A859" s="6">
        <f t="shared" si="52"/>
        <v>100</v>
      </c>
      <c r="B859">
        <v>857</v>
      </c>
      <c r="C859" s="3" t="s">
        <v>858</v>
      </c>
      <c r="D859" s="3" t="s">
        <v>4967</v>
      </c>
      <c r="E859">
        <v>1200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42291.248043981475</v>
      </c>
      <c r="T859" s="10">
        <f t="shared" si="55"/>
        <v>42333.289710648147</v>
      </c>
    </row>
    <row r="860" spans="1:20" ht="49" x14ac:dyDescent="0.25">
      <c r="A860" s="6">
        <f t="shared" si="52"/>
        <v>144.00583333333333</v>
      </c>
      <c r="B860">
        <v>858</v>
      </c>
      <c r="C860" s="3" t="s">
        <v>859</v>
      </c>
      <c r="D860" s="3" t="s">
        <v>4968</v>
      </c>
      <c r="E860">
        <v>1200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42079.412245370368</v>
      </c>
      <c r="T860" s="10">
        <f t="shared" si="55"/>
        <v>42109.624305555553</v>
      </c>
    </row>
    <row r="861" spans="1:20" ht="33" x14ac:dyDescent="0.25">
      <c r="A861" s="6">
        <f t="shared" si="52"/>
        <v>104.67500000000001</v>
      </c>
      <c r="B861">
        <v>859</v>
      </c>
      <c r="C861" s="3" t="s">
        <v>860</v>
      </c>
      <c r="D861" s="3" t="s">
        <v>4969</v>
      </c>
      <c r="E861"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42128.486898148149</v>
      </c>
      <c r="T861" s="10">
        <f t="shared" si="55"/>
        <v>42158.666666666664</v>
      </c>
    </row>
    <row r="862" spans="1:20" ht="49" x14ac:dyDescent="0.25">
      <c r="A862" s="6">
        <f t="shared" si="52"/>
        <v>18.142857142857139</v>
      </c>
      <c r="B862">
        <v>860</v>
      </c>
      <c r="C862" s="3" t="s">
        <v>861</v>
      </c>
      <c r="D862" s="3" t="s">
        <v>4970</v>
      </c>
      <c r="E862">
        <v>14000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41570.149456018517</v>
      </c>
      <c r="T862" s="10">
        <f t="shared" si="55"/>
        <v>41600.191122685181</v>
      </c>
    </row>
    <row r="863" spans="1:20" ht="49" x14ac:dyDescent="0.25">
      <c r="A863" s="6">
        <f t="shared" si="52"/>
        <v>2.2444444444444489</v>
      </c>
      <c r="B863">
        <v>861</v>
      </c>
      <c r="C863" s="3" t="s">
        <v>862</v>
      </c>
      <c r="D863" s="3" t="s">
        <v>4971</v>
      </c>
      <c r="E863">
        <v>4500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42599.631990740738</v>
      </c>
      <c r="T863" s="10">
        <f t="shared" si="55"/>
        <v>42629.631990740738</v>
      </c>
    </row>
    <row r="864" spans="1:20" ht="49" x14ac:dyDescent="0.25">
      <c r="A864" s="6">
        <f t="shared" si="52"/>
        <v>0.33999999999999586</v>
      </c>
      <c r="B864">
        <v>862</v>
      </c>
      <c r="C864" s="3" t="s">
        <v>863</v>
      </c>
      <c r="D864" s="3" t="s">
        <v>4972</v>
      </c>
      <c r="E864">
        <v>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41559.221620370365</v>
      </c>
      <c r="T864" s="10">
        <f t="shared" si="55"/>
        <v>41589.263287037036</v>
      </c>
    </row>
    <row r="865" spans="1:20" ht="49" x14ac:dyDescent="0.25">
      <c r="A865" s="6">
        <f t="shared" si="52"/>
        <v>4.5000000000000036</v>
      </c>
      <c r="B865">
        <v>863</v>
      </c>
      <c r="C865" s="3" t="s">
        <v>864</v>
      </c>
      <c r="D865" s="3" t="s">
        <v>4973</v>
      </c>
      <c r="E865">
        <v>2000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40920.784328703703</v>
      </c>
      <c r="T865" s="10">
        <f t="shared" si="55"/>
        <v>40950.784328703703</v>
      </c>
    </row>
    <row r="866" spans="1:20" ht="49" x14ac:dyDescent="0.25">
      <c r="A866" s="6">
        <f t="shared" si="52"/>
        <v>41.538461538461533</v>
      </c>
      <c r="B866">
        <v>864</v>
      </c>
      <c r="C866" s="3" t="s">
        <v>865</v>
      </c>
      <c r="D866" s="3" t="s">
        <v>4974</v>
      </c>
      <c r="E866">
        <v>6500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41540.773587962962</v>
      </c>
      <c r="T866" s="10">
        <f t="shared" si="55"/>
        <v>41563.082638888889</v>
      </c>
    </row>
    <row r="867" spans="1:20" ht="49" x14ac:dyDescent="0.25">
      <c r="A867" s="6">
        <f t="shared" si="52"/>
        <v>2.0454545454545503</v>
      </c>
      <c r="B867">
        <v>865</v>
      </c>
      <c r="C867" s="3" t="s">
        <v>866</v>
      </c>
      <c r="D867" s="3" t="s">
        <v>4975</v>
      </c>
      <c r="E867">
        <v>2200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41230.439780092594</v>
      </c>
      <c r="T867" s="10">
        <f t="shared" si="55"/>
        <v>41290.439780092594</v>
      </c>
    </row>
    <row r="868" spans="1:20" ht="49" x14ac:dyDescent="0.25">
      <c r="A868" s="6">
        <f t="shared" si="52"/>
        <v>18.285714285714285</v>
      </c>
      <c r="B868">
        <v>866</v>
      </c>
      <c r="C868" s="3" t="s">
        <v>867</v>
      </c>
      <c r="D868" s="3" t="s">
        <v>4976</v>
      </c>
      <c r="E868">
        <v>3500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42025.304606481477</v>
      </c>
      <c r="T868" s="10">
        <f t="shared" si="55"/>
        <v>42063.298611111109</v>
      </c>
    </row>
    <row r="869" spans="1:20" ht="49" x14ac:dyDescent="0.25">
      <c r="A869" s="6">
        <f t="shared" si="52"/>
        <v>24.019999999999996</v>
      </c>
      <c r="B869">
        <v>867</v>
      </c>
      <c r="C869" s="3" t="s">
        <v>868</v>
      </c>
      <c r="D869" s="3" t="s">
        <v>4977</v>
      </c>
      <c r="E869">
        <v>5000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40087.772060185183</v>
      </c>
      <c r="T869" s="10">
        <f t="shared" si="55"/>
        <v>40147.874305555553</v>
      </c>
    </row>
    <row r="870" spans="1:20" ht="65" x14ac:dyDescent="0.25">
      <c r="A870" s="6">
        <f t="shared" si="52"/>
        <v>0.11111111111110628</v>
      </c>
      <c r="B870">
        <v>868</v>
      </c>
      <c r="C870" s="3" t="s">
        <v>869</v>
      </c>
      <c r="D870" s="3" t="s">
        <v>4978</v>
      </c>
      <c r="E870">
        <v>45000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41615.694421296292</v>
      </c>
      <c r="T870" s="10">
        <f t="shared" si="55"/>
        <v>41645.694421296292</v>
      </c>
    </row>
    <row r="871" spans="1:20" ht="49" x14ac:dyDescent="0.25">
      <c r="A871" s="6">
        <f t="shared" si="52"/>
        <v>11.818181818181817</v>
      </c>
      <c r="B871">
        <v>869</v>
      </c>
      <c r="C871" s="3" t="s">
        <v>870</v>
      </c>
      <c r="D871" s="3" t="s">
        <v>4979</v>
      </c>
      <c r="E871">
        <v>8800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41342.512233796297</v>
      </c>
      <c r="T871" s="10">
        <f t="shared" si="55"/>
        <v>41372.470567129625</v>
      </c>
    </row>
    <row r="872" spans="1:20" ht="49" x14ac:dyDescent="0.25">
      <c r="A872" s="6">
        <f t="shared" si="52"/>
        <v>0.30999999999999917</v>
      </c>
      <c r="B872">
        <v>870</v>
      </c>
      <c r="C872" s="3" t="s">
        <v>871</v>
      </c>
      <c r="D872" s="3" t="s">
        <v>4980</v>
      </c>
      <c r="E872">
        <v>20000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41487.688923611109</v>
      </c>
      <c r="T872" s="10">
        <f t="shared" si="55"/>
        <v>41517.688923611109</v>
      </c>
    </row>
    <row r="873" spans="1:20" ht="49" x14ac:dyDescent="0.25">
      <c r="A873" s="6">
        <f t="shared" si="52"/>
        <v>5.4166666666666696</v>
      </c>
      <c r="B873">
        <v>871</v>
      </c>
      <c r="C873" s="3" t="s">
        <v>872</v>
      </c>
      <c r="D873" s="3" t="s">
        <v>4981</v>
      </c>
      <c r="E873">
        <v>6000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41577.227951388886</v>
      </c>
      <c r="T873" s="10">
        <f t="shared" si="55"/>
        <v>41607.26961805555</v>
      </c>
    </row>
    <row r="874" spans="1:20" ht="49" x14ac:dyDescent="0.25">
      <c r="A874" s="6">
        <f t="shared" si="52"/>
        <v>0.81250000000000488</v>
      </c>
      <c r="B874">
        <v>872</v>
      </c>
      <c r="C874" s="3" t="s">
        <v>873</v>
      </c>
      <c r="D874" s="3" t="s">
        <v>4982</v>
      </c>
      <c r="E874">
        <v>8000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40567.492210648146</v>
      </c>
      <c r="T874" s="10">
        <f t="shared" si="55"/>
        <v>40612.492210648146</v>
      </c>
    </row>
    <row r="875" spans="1:20" ht="33" x14ac:dyDescent="0.25">
      <c r="A875" s="6">
        <f t="shared" si="52"/>
        <v>1.28571428571429</v>
      </c>
      <c r="B875">
        <v>873</v>
      </c>
      <c r="C875" s="3" t="s">
        <v>874</v>
      </c>
      <c r="D875" s="3" t="s">
        <v>4983</v>
      </c>
      <c r="E875">
        <v>3500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41183.833796296298</v>
      </c>
      <c r="T875" s="10">
        <f t="shared" si="55"/>
        <v>41223.875462962962</v>
      </c>
    </row>
    <row r="876" spans="1:20" ht="49" x14ac:dyDescent="0.25">
      <c r="A876" s="6">
        <f t="shared" si="52"/>
        <v>24.333333333333329</v>
      </c>
      <c r="B876">
        <v>874</v>
      </c>
      <c r="C876" s="3" t="s">
        <v>875</v>
      </c>
      <c r="D876" s="3" t="s">
        <v>4984</v>
      </c>
      <c r="E876">
        <v>3000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41368.250393518516</v>
      </c>
      <c r="T876" s="10">
        <f t="shared" si="55"/>
        <v>41398.250393518516</v>
      </c>
    </row>
    <row r="877" spans="1:20" ht="65" x14ac:dyDescent="0.25">
      <c r="A877" s="6">
        <f t="shared" si="52"/>
        <v>0</v>
      </c>
      <c r="B877">
        <v>875</v>
      </c>
      <c r="C877" s="3" t="s">
        <v>876</v>
      </c>
      <c r="D877" s="3" t="s">
        <v>4985</v>
      </c>
      <c r="E877">
        <v>5000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42248.390405092585</v>
      </c>
      <c r="T877" s="10">
        <f t="shared" si="55"/>
        <v>42268.390405092585</v>
      </c>
    </row>
    <row r="878" spans="1:20" ht="18" x14ac:dyDescent="0.25">
      <c r="A878" s="6">
        <f t="shared" si="52"/>
        <v>40.799492385786806</v>
      </c>
      <c r="B878">
        <v>876</v>
      </c>
      <c r="C878" s="3" t="s">
        <v>877</v>
      </c>
      <c r="D878" s="3" t="s">
        <v>4986</v>
      </c>
      <c r="E878">
        <v>3152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41276.163506944438</v>
      </c>
      <c r="T878" s="10">
        <f t="shared" si="55"/>
        <v>41309.163506944438</v>
      </c>
    </row>
    <row r="879" spans="1:20" ht="49" x14ac:dyDescent="0.25">
      <c r="A879" s="6">
        <f t="shared" si="52"/>
        <v>67.55</v>
      </c>
      <c r="B879">
        <v>877</v>
      </c>
      <c r="C879" s="3" t="s">
        <v>878</v>
      </c>
      <c r="D879" s="3" t="s">
        <v>4987</v>
      </c>
      <c r="E879">
        <v>2000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41597.455555555556</v>
      </c>
      <c r="T879" s="10">
        <f t="shared" si="55"/>
        <v>41627.455555555556</v>
      </c>
    </row>
    <row r="880" spans="1:20" ht="49" x14ac:dyDescent="0.25">
      <c r="A880" s="6">
        <f t="shared" si="52"/>
        <v>1.3000000000000012</v>
      </c>
      <c r="B880">
        <v>878</v>
      </c>
      <c r="C880" s="3" t="s">
        <v>879</v>
      </c>
      <c r="D880" s="3" t="s">
        <v>4988</v>
      </c>
      <c r="E880">
        <v>5000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40504.899583333332</v>
      </c>
      <c r="T880" s="10">
        <f t="shared" si="55"/>
        <v>40534.899583333332</v>
      </c>
    </row>
    <row r="881" spans="1:20" ht="49" x14ac:dyDescent="0.25">
      <c r="A881" s="6">
        <f t="shared" si="52"/>
        <v>30.666666666666664</v>
      </c>
      <c r="B881">
        <v>879</v>
      </c>
      <c r="C881" s="3" t="s">
        <v>880</v>
      </c>
      <c r="D881" s="3" t="s">
        <v>4989</v>
      </c>
      <c r="E881">
        <v>2100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41037.496585648143</v>
      </c>
      <c r="T881" s="10">
        <f t="shared" si="55"/>
        <v>41058.496585648143</v>
      </c>
    </row>
    <row r="882" spans="1:20" ht="49" x14ac:dyDescent="0.25">
      <c r="A882" s="6">
        <f t="shared" si="52"/>
        <v>2.9894179894179862</v>
      </c>
      <c r="B882">
        <v>880</v>
      </c>
      <c r="C882" s="3" t="s">
        <v>881</v>
      </c>
      <c r="D882" s="3" t="s">
        <v>4990</v>
      </c>
      <c r="E882">
        <v>3780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41178.987708333334</v>
      </c>
      <c r="T882" s="10">
        <f t="shared" si="55"/>
        <v>41211.987708333334</v>
      </c>
    </row>
    <row r="883" spans="1:20" ht="49" x14ac:dyDescent="0.25">
      <c r="A883" s="6">
        <f t="shared" si="52"/>
        <v>0.80000000000000071</v>
      </c>
      <c r="B883">
        <v>881</v>
      </c>
      <c r="C883" s="3" t="s">
        <v>882</v>
      </c>
      <c r="D883" s="3" t="s">
        <v>4991</v>
      </c>
      <c r="E883">
        <v>3750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40876.917662037034</v>
      </c>
      <c r="T883" s="10">
        <f t="shared" si="55"/>
        <v>40921.917662037034</v>
      </c>
    </row>
    <row r="884" spans="1:20" ht="49" x14ac:dyDescent="0.25">
      <c r="A884" s="6">
        <f t="shared" si="52"/>
        <v>20.133333333333336</v>
      </c>
      <c r="B884">
        <v>882</v>
      </c>
      <c r="C884" s="3" t="s">
        <v>883</v>
      </c>
      <c r="D884" s="3" t="s">
        <v>4992</v>
      </c>
      <c r="E884">
        <v>1500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40759.527199074073</v>
      </c>
      <c r="T884" s="10">
        <f t="shared" si="55"/>
        <v>40792.527199074073</v>
      </c>
    </row>
    <row r="885" spans="1:20" ht="49" x14ac:dyDescent="0.25">
      <c r="A885" s="6">
        <f t="shared" si="52"/>
        <v>40.020000000000003</v>
      </c>
      <c r="B885">
        <v>883</v>
      </c>
      <c r="C885" s="3" t="s">
        <v>884</v>
      </c>
      <c r="D885" s="3" t="s">
        <v>4993</v>
      </c>
      <c r="E885">
        <v>5000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42371.602256944439</v>
      </c>
      <c r="T885" s="10">
        <f t="shared" si="55"/>
        <v>42431.602256944439</v>
      </c>
    </row>
    <row r="886" spans="1:20" ht="49" x14ac:dyDescent="0.25">
      <c r="A886" s="6">
        <f t="shared" si="52"/>
        <v>1.0000000000000009</v>
      </c>
      <c r="B886">
        <v>884</v>
      </c>
      <c r="C886" s="3" t="s">
        <v>885</v>
      </c>
      <c r="D886" s="3" t="s">
        <v>4994</v>
      </c>
      <c r="E886">
        <v>2000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40981.469282407401</v>
      </c>
      <c r="T886" s="10">
        <f t="shared" si="55"/>
        <v>41040.771527777775</v>
      </c>
    </row>
    <row r="887" spans="1:20" ht="49" x14ac:dyDescent="0.25">
      <c r="A887" s="6">
        <f t="shared" si="52"/>
        <v>75</v>
      </c>
      <c r="B887">
        <v>885</v>
      </c>
      <c r="C887" s="3" t="s">
        <v>886</v>
      </c>
      <c r="D887" s="3" t="s">
        <v>4995</v>
      </c>
      <c r="E887">
        <v>1000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42713.607766203706</v>
      </c>
      <c r="T887" s="10">
        <f t="shared" si="55"/>
        <v>42734.607766203706</v>
      </c>
    </row>
    <row r="888" spans="1:20" ht="49" x14ac:dyDescent="0.25">
      <c r="A888" s="6">
        <f t="shared" si="52"/>
        <v>41</v>
      </c>
      <c r="B888">
        <v>886</v>
      </c>
      <c r="C888" s="3" t="s">
        <v>887</v>
      </c>
      <c r="D888" s="3" t="s">
        <v>4996</v>
      </c>
      <c r="E888">
        <v>500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42603.537187499998</v>
      </c>
      <c r="T888" s="10">
        <f t="shared" si="55"/>
        <v>42628.537187499998</v>
      </c>
    </row>
    <row r="889" spans="1:20" ht="49" x14ac:dyDescent="0.25">
      <c r="A889" s="6">
        <f t="shared" si="52"/>
        <v>0</v>
      </c>
      <c r="B889">
        <v>887</v>
      </c>
      <c r="C889" s="3" t="s">
        <v>888</v>
      </c>
      <c r="D889" s="3" t="s">
        <v>4997</v>
      </c>
      <c r="E889">
        <v>1000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41026.62563657407</v>
      </c>
      <c r="T889" s="10">
        <f t="shared" si="55"/>
        <v>41056.62563657407</v>
      </c>
    </row>
    <row r="890" spans="1:20" ht="49" x14ac:dyDescent="0.25">
      <c r="A890" s="6">
        <f t="shared" si="52"/>
        <v>7.1999999999999957</v>
      </c>
      <c r="B890">
        <v>888</v>
      </c>
      <c r="C890" s="3" t="s">
        <v>889</v>
      </c>
      <c r="D890" s="3" t="s">
        <v>4998</v>
      </c>
      <c r="E890">
        <v>1000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40751.419965277775</v>
      </c>
      <c r="T890" s="10">
        <f t="shared" si="55"/>
        <v>40786.916666666664</v>
      </c>
    </row>
    <row r="891" spans="1:20" ht="49" x14ac:dyDescent="0.25">
      <c r="A891" s="6">
        <f t="shared" si="52"/>
        <v>9.4412799999999955</v>
      </c>
      <c r="B891">
        <v>889</v>
      </c>
      <c r="C891" s="3" t="s">
        <v>890</v>
      </c>
      <c r="D891" s="3" t="s">
        <v>4999</v>
      </c>
      <c r="E891">
        <v>25000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41887.450729166667</v>
      </c>
      <c r="T891" s="10">
        <f t="shared" si="55"/>
        <v>41917.450729166667</v>
      </c>
    </row>
    <row r="892" spans="1:20" ht="49" x14ac:dyDescent="0.25">
      <c r="A892" s="6">
        <f t="shared" si="52"/>
        <v>4.1666666666666625</v>
      </c>
      <c r="B892">
        <v>890</v>
      </c>
      <c r="C892" s="3" t="s">
        <v>891</v>
      </c>
      <c r="D892" s="3" t="s">
        <v>5000</v>
      </c>
      <c r="E892">
        <v>3000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41569.365497685183</v>
      </c>
      <c r="T892" s="10">
        <f t="shared" si="55"/>
        <v>41599.407164351847</v>
      </c>
    </row>
    <row r="893" spans="1:20" ht="49" x14ac:dyDescent="0.25">
      <c r="A893" s="6">
        <f t="shared" si="52"/>
        <v>3.2499999999999973</v>
      </c>
      <c r="B893">
        <v>891</v>
      </c>
      <c r="C893" s="3" t="s">
        <v>892</v>
      </c>
      <c r="D893" s="3" t="s">
        <v>5001</v>
      </c>
      <c r="E893">
        <v>8000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41841.698263888888</v>
      </c>
      <c r="T893" s="10">
        <f t="shared" si="55"/>
        <v>41871.698263888888</v>
      </c>
    </row>
    <row r="894" spans="1:20" ht="49" x14ac:dyDescent="0.25">
      <c r="A894" s="6">
        <f t="shared" si="52"/>
        <v>40.75</v>
      </c>
      <c r="B894">
        <v>892</v>
      </c>
      <c r="C894" s="3" t="s">
        <v>893</v>
      </c>
      <c r="D894" s="3" t="s">
        <v>5002</v>
      </c>
      <c r="E894">
        <v>6000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40303.866701388884</v>
      </c>
      <c r="T894" s="10">
        <f t="shared" si="55"/>
        <v>40390.833333333328</v>
      </c>
    </row>
    <row r="895" spans="1:20" ht="49" x14ac:dyDescent="0.25">
      <c r="A895" s="6">
        <f t="shared" si="52"/>
        <v>9.9999999999999982</v>
      </c>
      <c r="B895">
        <v>893</v>
      </c>
      <c r="C895" s="3" t="s">
        <v>894</v>
      </c>
      <c r="D895" s="3" t="s">
        <v>5003</v>
      </c>
      <c r="E895">
        <v>2000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42065.564386574071</v>
      </c>
      <c r="T895" s="10">
        <f t="shared" si="55"/>
        <v>42095.522719907407</v>
      </c>
    </row>
    <row r="896" spans="1:20" ht="49" x14ac:dyDescent="0.25">
      <c r="A896" s="6">
        <f t="shared" si="52"/>
        <v>39.17</v>
      </c>
      <c r="B896">
        <v>894</v>
      </c>
      <c r="C896" s="3" t="s">
        <v>895</v>
      </c>
      <c r="D896" s="3" t="s">
        <v>5004</v>
      </c>
      <c r="E896">
        <v>20000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42496.648263888892</v>
      </c>
      <c r="T896" s="10">
        <f t="shared" si="55"/>
        <v>42526.648263888892</v>
      </c>
    </row>
    <row r="897" spans="1:20" ht="49" x14ac:dyDescent="0.25">
      <c r="A897" s="6">
        <f t="shared" si="52"/>
        <v>2.4375000000000036</v>
      </c>
      <c r="B897">
        <v>895</v>
      </c>
      <c r="C897" s="3" t="s">
        <v>896</v>
      </c>
      <c r="D897" s="3" t="s">
        <v>5005</v>
      </c>
      <c r="E897">
        <v>8000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40430.794317129628</v>
      </c>
      <c r="T897" s="10">
        <f t="shared" si="55"/>
        <v>40475.794317129628</v>
      </c>
    </row>
    <row r="898" spans="1:20" ht="49" x14ac:dyDescent="0.25">
      <c r="A898" s="6">
        <f t="shared" si="52"/>
        <v>40</v>
      </c>
      <c r="B898">
        <v>896</v>
      </c>
      <c r="C898" s="3" t="s">
        <v>897</v>
      </c>
      <c r="D898" s="3" t="s">
        <v>5006</v>
      </c>
      <c r="E898">
        <v>8000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42218.539652777778</v>
      </c>
      <c r="T898" s="10">
        <f t="shared" si="55"/>
        <v>42243.833333333336</v>
      </c>
    </row>
    <row r="899" spans="1:20" ht="49" x14ac:dyDescent="0.25">
      <c r="A899" s="6">
        <f t="shared" ref="A899:A962" si="56">((F899-E899)/E899+1)*100</f>
        <v>0</v>
      </c>
      <c r="B899">
        <v>897</v>
      </c>
      <c r="C899" s="3" t="s">
        <v>898</v>
      </c>
      <c r="D899" s="3" t="s">
        <v>5007</v>
      </c>
      <c r="E899">
        <v>3000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t="e">
        <f t="shared" ref="P899:P962" si="57">F899/M899</f>
        <v>#DIV/0!</v>
      </c>
      <c r="Q899" t="s">
        <v>8325</v>
      </c>
      <c r="R899" t="s">
        <v>8329</v>
      </c>
      <c r="S899" s="10">
        <f t="shared" ref="S899:S962" si="58">(((K899/60)/60)/24)+DATE(1970,1,1)+(-8/24)</f>
        <v>41211.355416666665</v>
      </c>
      <c r="T899" s="10">
        <f t="shared" ref="T899:T962" si="59">(((J899/60)/60)/24)+DATE(1970,1,1)+(-8/24)</f>
        <v>41241.39708333333</v>
      </c>
    </row>
    <row r="900" spans="1:20" ht="49" x14ac:dyDescent="0.25">
      <c r="A900" s="6">
        <f t="shared" si="56"/>
        <v>2.8000000000000025</v>
      </c>
      <c r="B900">
        <v>898</v>
      </c>
      <c r="C900" s="3" t="s">
        <v>899</v>
      </c>
      <c r="D900" s="3" t="s">
        <v>5008</v>
      </c>
      <c r="E900">
        <v>2500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40878.424884259257</v>
      </c>
      <c r="T900" s="10">
        <f t="shared" si="59"/>
        <v>40923.424884259257</v>
      </c>
    </row>
    <row r="901" spans="1:20" ht="49" x14ac:dyDescent="0.25">
      <c r="A901" s="6">
        <f t="shared" si="56"/>
        <v>37.333333333333329</v>
      </c>
      <c r="B901">
        <v>899</v>
      </c>
      <c r="C901" s="3" t="s">
        <v>900</v>
      </c>
      <c r="D901" s="3" t="s">
        <v>5009</v>
      </c>
      <c r="E901">
        <v>750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40645.765763888885</v>
      </c>
      <c r="T901" s="10">
        <f t="shared" si="59"/>
        <v>40690.765763888885</v>
      </c>
    </row>
    <row r="902" spans="1:20" ht="33" x14ac:dyDescent="0.25">
      <c r="A902" s="6">
        <f t="shared" si="56"/>
        <v>0.41999999999999815</v>
      </c>
      <c r="B902">
        <v>900</v>
      </c>
      <c r="C902" s="3" t="s">
        <v>901</v>
      </c>
      <c r="D902" s="3" t="s">
        <v>5010</v>
      </c>
      <c r="E902">
        <v>5000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42429.516226851854</v>
      </c>
      <c r="T902" s="10">
        <f t="shared" si="59"/>
        <v>42459.474560185183</v>
      </c>
    </row>
    <row r="903" spans="1:20" ht="65" x14ac:dyDescent="0.25">
      <c r="A903" s="6">
        <f t="shared" si="56"/>
        <v>0</v>
      </c>
      <c r="B903">
        <v>901</v>
      </c>
      <c r="C903" s="3" t="s">
        <v>902</v>
      </c>
      <c r="D903" s="3" t="s">
        <v>5011</v>
      </c>
      <c r="E903">
        <v>6500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40291.478171296294</v>
      </c>
      <c r="T903" s="10">
        <f t="shared" si="59"/>
        <v>40337.46597222222</v>
      </c>
    </row>
    <row r="904" spans="1:20" ht="49" x14ac:dyDescent="0.25">
      <c r="A904" s="6">
        <f t="shared" si="56"/>
        <v>0.30000000000000027</v>
      </c>
      <c r="B904">
        <v>902</v>
      </c>
      <c r="C904" s="3" t="s">
        <v>903</v>
      </c>
      <c r="D904" s="3" t="s">
        <v>5012</v>
      </c>
      <c r="E904">
        <v>30000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41829.632199074069</v>
      </c>
      <c r="T904" s="10">
        <f t="shared" si="59"/>
        <v>41881.3125</v>
      </c>
    </row>
    <row r="905" spans="1:20" ht="49" x14ac:dyDescent="0.25">
      <c r="A905" s="6">
        <f t="shared" si="56"/>
        <v>3.2000000000000028</v>
      </c>
      <c r="B905">
        <v>903</v>
      </c>
      <c r="C905" s="3" t="s">
        <v>904</v>
      </c>
      <c r="D905" s="3" t="s">
        <v>5013</v>
      </c>
      <c r="E905">
        <v>5000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41149.462731481479</v>
      </c>
      <c r="T905" s="10">
        <f t="shared" si="59"/>
        <v>41174.767361111109</v>
      </c>
    </row>
    <row r="906" spans="1:20" ht="49" x14ac:dyDescent="0.25">
      <c r="A906" s="6">
        <f t="shared" si="56"/>
        <v>0.30200000000000227</v>
      </c>
      <c r="B906">
        <v>904</v>
      </c>
      <c r="C906" s="3" t="s">
        <v>905</v>
      </c>
      <c r="D906" s="3" t="s">
        <v>5014</v>
      </c>
      <c r="E906">
        <v>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42341.74695601852</v>
      </c>
      <c r="T906" s="10">
        <f t="shared" si="59"/>
        <v>42371.74695601852</v>
      </c>
    </row>
    <row r="907" spans="1:20" ht="49" x14ac:dyDescent="0.25">
      <c r="A907" s="6">
        <f t="shared" si="56"/>
        <v>3.0153846153846198</v>
      </c>
      <c r="B907">
        <v>905</v>
      </c>
      <c r="C907" s="3" t="s">
        <v>906</v>
      </c>
      <c r="D907" s="3" t="s">
        <v>5015</v>
      </c>
      <c r="E907">
        <v>6500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40506.906550925924</v>
      </c>
      <c r="T907" s="10">
        <f t="shared" si="59"/>
        <v>40566.906550925924</v>
      </c>
    </row>
    <row r="908" spans="1:20" ht="33" x14ac:dyDescent="0.25">
      <c r="A908" s="6">
        <f t="shared" si="56"/>
        <v>0</v>
      </c>
      <c r="B908">
        <v>906</v>
      </c>
      <c r="C908" s="3" t="s">
        <v>907</v>
      </c>
      <c r="D908" s="3" t="s">
        <v>5016</v>
      </c>
      <c r="E908">
        <v>15000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41680.856365740736</v>
      </c>
      <c r="T908" s="10">
        <f t="shared" si="59"/>
        <v>41710.814699074072</v>
      </c>
    </row>
    <row r="909" spans="1:20" ht="33" x14ac:dyDescent="0.25">
      <c r="A909" s="6">
        <f t="shared" si="56"/>
        <v>0</v>
      </c>
      <c r="B909">
        <v>907</v>
      </c>
      <c r="C909" s="3" t="s">
        <v>908</v>
      </c>
      <c r="D909" s="3" t="s">
        <v>5017</v>
      </c>
      <c r="E909">
        <v>2900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40766.8590625</v>
      </c>
      <c r="T909" s="10">
        <f t="shared" si="59"/>
        <v>40796.8590625</v>
      </c>
    </row>
    <row r="910" spans="1:20" ht="49" x14ac:dyDescent="0.25">
      <c r="A910" s="6">
        <f t="shared" si="56"/>
        <v>0</v>
      </c>
      <c r="B910">
        <v>908</v>
      </c>
      <c r="C910" s="3" t="s">
        <v>909</v>
      </c>
      <c r="D910" s="3" t="s">
        <v>5018</v>
      </c>
      <c r="E910">
        <v>2500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40340.468229166661</v>
      </c>
      <c r="T910" s="10">
        <f t="shared" si="59"/>
        <v>40385.874305555553</v>
      </c>
    </row>
    <row r="911" spans="1:20" ht="49" x14ac:dyDescent="0.25">
      <c r="A911" s="6">
        <f t="shared" si="56"/>
        <v>3.2499999999999973</v>
      </c>
      <c r="B911">
        <v>909</v>
      </c>
      <c r="C911" s="3" t="s">
        <v>910</v>
      </c>
      <c r="D911" s="3" t="s">
        <v>5019</v>
      </c>
      <c r="E911">
        <v>16000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41081.356944444444</v>
      </c>
      <c r="T911" s="10">
        <f t="shared" si="59"/>
        <v>41112.833333333328</v>
      </c>
    </row>
    <row r="912" spans="1:20" ht="49" x14ac:dyDescent="0.25">
      <c r="A912" s="6">
        <f t="shared" si="56"/>
        <v>22.363636363636363</v>
      </c>
      <c r="B912">
        <v>910</v>
      </c>
      <c r="C912" s="3" t="s">
        <v>911</v>
      </c>
      <c r="D912" s="3" t="s">
        <v>5020</v>
      </c>
      <c r="E912">
        <v>550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42737.212025462963</v>
      </c>
      <c r="T912" s="10">
        <f t="shared" si="59"/>
        <v>42797.212025462963</v>
      </c>
    </row>
    <row r="913" spans="1:20" ht="49" x14ac:dyDescent="0.25">
      <c r="A913" s="6">
        <f t="shared" si="56"/>
        <v>0</v>
      </c>
      <c r="B913">
        <v>911</v>
      </c>
      <c r="C913" s="3" t="s">
        <v>912</v>
      </c>
      <c r="D913" s="3" t="s">
        <v>5021</v>
      </c>
      <c r="E913">
        <v>100000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41641.671817129631</v>
      </c>
      <c r="T913" s="10">
        <f t="shared" si="59"/>
        <v>41662.671817129631</v>
      </c>
    </row>
    <row r="914" spans="1:20" ht="49" x14ac:dyDescent="0.25">
      <c r="A914" s="6">
        <f t="shared" si="56"/>
        <v>0.85714285714285632</v>
      </c>
      <c r="B914">
        <v>912</v>
      </c>
      <c r="C914" s="3" t="s">
        <v>913</v>
      </c>
      <c r="D914" s="3" t="s">
        <v>5022</v>
      </c>
      <c r="E914">
        <v>3500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41193.776006944441</v>
      </c>
      <c r="T914" s="10">
        <f t="shared" si="59"/>
        <v>41253.817673611105</v>
      </c>
    </row>
    <row r="915" spans="1:20" ht="49" x14ac:dyDescent="0.25">
      <c r="A915" s="6">
        <f t="shared" si="56"/>
        <v>6.6066666666666718</v>
      </c>
      <c r="B915">
        <v>913</v>
      </c>
      <c r="C915" s="3" t="s">
        <v>914</v>
      </c>
      <c r="D915" s="3" t="s">
        <v>5023</v>
      </c>
      <c r="E915">
        <v>30000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41003.805775462963</v>
      </c>
      <c r="T915" s="10">
        <f t="shared" si="59"/>
        <v>41033.805775462963</v>
      </c>
    </row>
    <row r="916" spans="1:20" ht="49" x14ac:dyDescent="0.25">
      <c r="A916" s="6">
        <f t="shared" si="56"/>
        <v>0</v>
      </c>
      <c r="B916">
        <v>914</v>
      </c>
      <c r="C916" s="3" t="s">
        <v>915</v>
      </c>
      <c r="D916" s="3" t="s">
        <v>5024</v>
      </c>
      <c r="E916">
        <v>1500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41116.429942129631</v>
      </c>
      <c r="T916" s="10">
        <f t="shared" si="59"/>
        <v>41146.429942129631</v>
      </c>
    </row>
    <row r="917" spans="1:20" ht="49" x14ac:dyDescent="0.25">
      <c r="A917" s="6">
        <f t="shared" si="56"/>
        <v>5.7692307692307709</v>
      </c>
      <c r="B917">
        <v>915</v>
      </c>
      <c r="C917" s="3" t="s">
        <v>916</v>
      </c>
      <c r="D917" s="3" t="s">
        <v>5025</v>
      </c>
      <c r="E917">
        <v>6500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40937.346226851849</v>
      </c>
      <c r="T917" s="10">
        <f t="shared" si="59"/>
        <v>40968.874305555553</v>
      </c>
    </row>
    <row r="918" spans="1:20" ht="49" x14ac:dyDescent="0.25">
      <c r="A918" s="6">
        <f t="shared" si="56"/>
        <v>0</v>
      </c>
      <c r="B918">
        <v>916</v>
      </c>
      <c r="C918" s="3" t="s">
        <v>917</v>
      </c>
      <c r="D918" s="3" t="s">
        <v>5026</v>
      </c>
      <c r="E918">
        <v>3300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40434.520069444443</v>
      </c>
      <c r="T918" s="10">
        <f t="shared" si="59"/>
        <v>40472.875</v>
      </c>
    </row>
    <row r="919" spans="1:20" ht="49" x14ac:dyDescent="0.25">
      <c r="A919" s="6">
        <f t="shared" si="56"/>
        <v>0.60000000000000053</v>
      </c>
      <c r="B919">
        <v>917</v>
      </c>
      <c r="C919" s="3" t="s">
        <v>918</v>
      </c>
      <c r="D919" s="3" t="s">
        <v>5027</v>
      </c>
      <c r="E919">
        <v>5000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41802.610300925924</v>
      </c>
      <c r="T919" s="10">
        <f t="shared" si="59"/>
        <v>41833.770833333328</v>
      </c>
    </row>
    <row r="920" spans="1:20" ht="49" x14ac:dyDescent="0.25">
      <c r="A920" s="6">
        <f t="shared" si="56"/>
        <v>5.0256410256410255</v>
      </c>
      <c r="B920">
        <v>918</v>
      </c>
      <c r="C920" s="3" t="s">
        <v>919</v>
      </c>
      <c r="D920" s="3" t="s">
        <v>5028</v>
      </c>
      <c r="E920">
        <v>3900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41944.582881944443</v>
      </c>
      <c r="T920" s="10">
        <f t="shared" si="59"/>
        <v>41974.624548611107</v>
      </c>
    </row>
    <row r="921" spans="1:20" ht="18" x14ac:dyDescent="0.25">
      <c r="A921" s="6">
        <f t="shared" si="56"/>
        <v>0.50000000000000044</v>
      </c>
      <c r="B921">
        <v>919</v>
      </c>
      <c r="C921" s="3" t="s">
        <v>920</v>
      </c>
      <c r="D921" s="3" t="s">
        <v>5029</v>
      </c>
      <c r="E921">
        <v>20000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41227.308391203704</v>
      </c>
      <c r="T921" s="10">
        <f t="shared" si="59"/>
        <v>41262.308391203704</v>
      </c>
    </row>
    <row r="922" spans="1:20" ht="49" x14ac:dyDescent="0.25">
      <c r="A922" s="6">
        <f t="shared" si="56"/>
        <v>0</v>
      </c>
      <c r="B922">
        <v>920</v>
      </c>
      <c r="C922" s="3" t="s">
        <v>921</v>
      </c>
      <c r="D922" s="3" t="s">
        <v>5030</v>
      </c>
      <c r="E922">
        <v>5500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41562.338217592594</v>
      </c>
      <c r="T922" s="10">
        <f t="shared" si="59"/>
        <v>41592.379884259259</v>
      </c>
    </row>
    <row r="923" spans="1:20" ht="49" x14ac:dyDescent="0.25">
      <c r="A923" s="6">
        <f t="shared" si="56"/>
        <v>30.900000000000006</v>
      </c>
      <c r="B923">
        <v>921</v>
      </c>
      <c r="C923" s="3" t="s">
        <v>922</v>
      </c>
      <c r="D923" s="3" t="s">
        <v>5031</v>
      </c>
      <c r="E923">
        <v>15000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40846.837685185179</v>
      </c>
      <c r="T923" s="10">
        <f t="shared" si="59"/>
        <v>40888.879351851851</v>
      </c>
    </row>
    <row r="924" spans="1:20" ht="49" x14ac:dyDescent="0.25">
      <c r="A924" s="6">
        <f t="shared" si="56"/>
        <v>21.037037037037031</v>
      </c>
      <c r="B924">
        <v>922</v>
      </c>
      <c r="C924" s="3" t="s">
        <v>923</v>
      </c>
      <c r="D924" s="3" t="s">
        <v>5032</v>
      </c>
      <c r="E924">
        <v>27000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41878.19667824074</v>
      </c>
      <c r="T924" s="10">
        <f t="shared" si="59"/>
        <v>41913.19667824074</v>
      </c>
    </row>
    <row r="925" spans="1:20" ht="49" x14ac:dyDescent="0.25">
      <c r="A925" s="6">
        <f t="shared" si="56"/>
        <v>2.200000000000002</v>
      </c>
      <c r="B925">
        <v>923</v>
      </c>
      <c r="C925" s="3" t="s">
        <v>924</v>
      </c>
      <c r="D925" s="3" t="s">
        <v>5033</v>
      </c>
      <c r="E925">
        <v>15000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41934.626423611109</v>
      </c>
      <c r="T925" s="10">
        <f t="shared" si="59"/>
        <v>41964.668090277781</v>
      </c>
    </row>
    <row r="926" spans="1:20" ht="49" x14ac:dyDescent="0.25">
      <c r="A926" s="6">
        <f t="shared" si="56"/>
        <v>10.899999999999999</v>
      </c>
      <c r="B926">
        <v>924</v>
      </c>
      <c r="C926" s="3" t="s">
        <v>925</v>
      </c>
      <c r="D926" s="3" t="s">
        <v>5034</v>
      </c>
      <c r="E926">
        <v>3000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41288.609594907408</v>
      </c>
      <c r="T926" s="10">
        <f t="shared" si="59"/>
        <v>41318.609594907408</v>
      </c>
    </row>
    <row r="927" spans="1:20" ht="49" x14ac:dyDescent="0.25">
      <c r="A927" s="6">
        <f t="shared" si="56"/>
        <v>2.6666666666666616</v>
      </c>
      <c r="B927">
        <v>925</v>
      </c>
      <c r="C927" s="3" t="s">
        <v>926</v>
      </c>
      <c r="D927" s="3" t="s">
        <v>5035</v>
      </c>
      <c r="E927">
        <v>6000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41575.547581018516</v>
      </c>
      <c r="T927" s="10">
        <f t="shared" si="59"/>
        <v>41605.58924768518</v>
      </c>
    </row>
    <row r="928" spans="1:20" ht="65" x14ac:dyDescent="0.25">
      <c r="A928" s="6">
        <f t="shared" si="56"/>
        <v>0</v>
      </c>
      <c r="B928">
        <v>926</v>
      </c>
      <c r="C928" s="3" t="s">
        <v>927</v>
      </c>
      <c r="D928" s="3" t="s">
        <v>5036</v>
      </c>
      <c r="E928">
        <v>7000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40337.686689814815</v>
      </c>
      <c r="T928" s="10">
        <f t="shared" si="59"/>
        <v>40367.611111111109</v>
      </c>
    </row>
    <row r="929" spans="1:20" ht="33" x14ac:dyDescent="0.25">
      <c r="A929" s="6">
        <f t="shared" si="56"/>
        <v>0</v>
      </c>
      <c r="B929">
        <v>927</v>
      </c>
      <c r="C929" s="3" t="s">
        <v>928</v>
      </c>
      <c r="D929" s="3" t="s">
        <v>5037</v>
      </c>
      <c r="E929">
        <v>20000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41013.489525462959</v>
      </c>
      <c r="T929" s="10">
        <f t="shared" si="59"/>
        <v>41043.489525462959</v>
      </c>
    </row>
    <row r="930" spans="1:20" ht="49" x14ac:dyDescent="0.25">
      <c r="A930" s="6">
        <f t="shared" si="56"/>
        <v>10.862068965517246</v>
      </c>
      <c r="B930">
        <v>928</v>
      </c>
      <c r="C930" s="3" t="s">
        <v>929</v>
      </c>
      <c r="D930" s="3" t="s">
        <v>5038</v>
      </c>
      <c r="E930">
        <v>14500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41180.529085648144</v>
      </c>
      <c r="T930" s="10">
        <f t="shared" si="59"/>
        <v>41230.666666666664</v>
      </c>
    </row>
    <row r="931" spans="1:20" ht="49" x14ac:dyDescent="0.25">
      <c r="A931" s="6">
        <f t="shared" si="56"/>
        <v>0</v>
      </c>
      <c r="B931">
        <v>929</v>
      </c>
      <c r="C931" s="3" t="s">
        <v>930</v>
      </c>
      <c r="D931" s="3" t="s">
        <v>5039</v>
      </c>
      <c r="E931">
        <v>500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40977.904733796291</v>
      </c>
      <c r="T931" s="10">
        <f t="shared" si="59"/>
        <v>41007.863067129627</v>
      </c>
    </row>
    <row r="932" spans="1:20" ht="49" x14ac:dyDescent="0.25">
      <c r="A932" s="6">
        <f t="shared" si="56"/>
        <v>38.333333333333329</v>
      </c>
      <c r="B932">
        <v>930</v>
      </c>
      <c r="C932" s="3" t="s">
        <v>931</v>
      </c>
      <c r="D932" s="3" t="s">
        <v>5040</v>
      </c>
      <c r="E932">
        <v>900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40312.582245370366</v>
      </c>
      <c r="T932" s="10">
        <f t="shared" si="59"/>
        <v>40354.563888888886</v>
      </c>
    </row>
    <row r="933" spans="1:20" ht="49" x14ac:dyDescent="0.25">
      <c r="A933" s="6">
        <f t="shared" si="56"/>
        <v>6.5500000000000007</v>
      </c>
      <c r="B933">
        <v>931</v>
      </c>
      <c r="C933" s="3" t="s">
        <v>932</v>
      </c>
      <c r="D933" s="3" t="s">
        <v>5041</v>
      </c>
      <c r="E933">
        <v>2000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41680.026643518519</v>
      </c>
      <c r="T933" s="10">
        <f t="shared" si="59"/>
        <v>41714.583333333328</v>
      </c>
    </row>
    <row r="934" spans="1:20" ht="33" x14ac:dyDescent="0.25">
      <c r="A934" s="6">
        <f t="shared" si="56"/>
        <v>14.536842105263158</v>
      </c>
      <c r="B934">
        <v>932</v>
      </c>
      <c r="C934" s="3" t="s">
        <v>933</v>
      </c>
      <c r="D934" s="3" t="s">
        <v>5042</v>
      </c>
      <c r="E934">
        <v>9500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41310.635937499996</v>
      </c>
      <c r="T934" s="10">
        <f t="shared" si="59"/>
        <v>41355.594270833331</v>
      </c>
    </row>
    <row r="935" spans="1:20" ht="49" x14ac:dyDescent="0.25">
      <c r="A935" s="6">
        <f t="shared" si="56"/>
        <v>6.0000000000000053</v>
      </c>
      <c r="B935">
        <v>933</v>
      </c>
      <c r="C935" s="3" t="s">
        <v>934</v>
      </c>
      <c r="D935" s="3" t="s">
        <v>5043</v>
      </c>
      <c r="E935">
        <v>2000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41710.835752314815</v>
      </c>
      <c r="T935" s="10">
        <f t="shared" si="59"/>
        <v>41770.835752314815</v>
      </c>
    </row>
    <row r="936" spans="1:20" ht="49" x14ac:dyDescent="0.25">
      <c r="A936" s="6">
        <f t="shared" si="56"/>
        <v>30.400000000000006</v>
      </c>
      <c r="B936">
        <v>934</v>
      </c>
      <c r="C936" s="3" t="s">
        <v>935</v>
      </c>
      <c r="D936" s="3" t="s">
        <v>5044</v>
      </c>
      <c r="E936">
        <v>5000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41733.403749999998</v>
      </c>
      <c r="T936" s="10">
        <f t="shared" si="59"/>
        <v>41762.916666666664</v>
      </c>
    </row>
    <row r="937" spans="1:20" ht="49" x14ac:dyDescent="0.25">
      <c r="A937" s="6">
        <f t="shared" si="56"/>
        <v>1.4285714285714235</v>
      </c>
      <c r="B937">
        <v>935</v>
      </c>
      <c r="C937" s="3" t="s">
        <v>936</v>
      </c>
      <c r="D937" s="3" t="s">
        <v>5045</v>
      </c>
      <c r="E937">
        <v>3500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42368.000335648147</v>
      </c>
      <c r="T937" s="10">
        <f t="shared" si="59"/>
        <v>42398.000335648147</v>
      </c>
    </row>
    <row r="938" spans="1:20" ht="49" x14ac:dyDescent="0.25">
      <c r="A938" s="6">
        <f t="shared" si="56"/>
        <v>0</v>
      </c>
      <c r="B938">
        <v>936</v>
      </c>
      <c r="C938" s="3" t="s">
        <v>937</v>
      </c>
      <c r="D938" s="3" t="s">
        <v>5046</v>
      </c>
      <c r="E938">
        <v>1400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40882.690844907404</v>
      </c>
      <c r="T938" s="10">
        <f t="shared" si="59"/>
        <v>40926.5</v>
      </c>
    </row>
    <row r="939" spans="1:20" ht="49" x14ac:dyDescent="0.25">
      <c r="A939" s="6">
        <f t="shared" si="56"/>
        <v>1.1428571428571455</v>
      </c>
      <c r="B939">
        <v>937</v>
      </c>
      <c r="C939" s="3" t="s">
        <v>938</v>
      </c>
      <c r="D939" s="3" t="s">
        <v>5047</v>
      </c>
      <c r="E939">
        <v>3500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41551.464780092589</v>
      </c>
      <c r="T939" s="10">
        <f t="shared" si="59"/>
        <v>41581.50644675926</v>
      </c>
    </row>
    <row r="940" spans="1:20" ht="49" x14ac:dyDescent="0.25">
      <c r="A940" s="6">
        <f t="shared" si="56"/>
        <v>0.35714285714285587</v>
      </c>
      <c r="B940">
        <v>938</v>
      </c>
      <c r="C940" s="3" t="s">
        <v>939</v>
      </c>
      <c r="D940" s="3" t="s">
        <v>5048</v>
      </c>
      <c r="E940">
        <v>7000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41124.14638888889</v>
      </c>
      <c r="T940" s="10">
        <f t="shared" si="59"/>
        <v>41154.14638888889</v>
      </c>
    </row>
    <row r="941" spans="1:20" ht="49" x14ac:dyDescent="0.25">
      <c r="A941" s="6">
        <f t="shared" si="56"/>
        <v>1.4545454545454528</v>
      </c>
      <c r="B941">
        <v>939</v>
      </c>
      <c r="C941" s="3" t="s">
        <v>940</v>
      </c>
      <c r="D941" s="3" t="s">
        <v>5049</v>
      </c>
      <c r="E941">
        <v>2750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41416.429837962962</v>
      </c>
      <c r="T941" s="10">
        <f t="shared" si="59"/>
        <v>41455.498611111107</v>
      </c>
    </row>
    <row r="942" spans="1:20" ht="49" x14ac:dyDescent="0.25">
      <c r="A942" s="6">
        <f t="shared" si="56"/>
        <v>17.155555555555559</v>
      </c>
      <c r="B942">
        <v>940</v>
      </c>
      <c r="C942" s="3" t="s">
        <v>941</v>
      </c>
      <c r="D942" s="3" t="s">
        <v>5050</v>
      </c>
      <c r="E942">
        <v>9000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42181.675069444442</v>
      </c>
      <c r="T942" s="10">
        <f t="shared" si="59"/>
        <v>42226.675069444442</v>
      </c>
    </row>
    <row r="943" spans="1:20" ht="49" x14ac:dyDescent="0.25">
      <c r="A943" s="6">
        <f t="shared" si="56"/>
        <v>2.3220000000000018</v>
      </c>
      <c r="B943">
        <v>941</v>
      </c>
      <c r="C943" s="3" t="s">
        <v>942</v>
      </c>
      <c r="D943" s="3" t="s">
        <v>5051</v>
      </c>
      <c r="E943">
        <v>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42745.763252314813</v>
      </c>
      <c r="T943" s="10">
        <f t="shared" si="59"/>
        <v>42775.763252314813</v>
      </c>
    </row>
    <row r="944" spans="1:20" ht="49" x14ac:dyDescent="0.25">
      <c r="A944" s="6">
        <f t="shared" si="56"/>
        <v>8.9066666666666627</v>
      </c>
      <c r="B944">
        <v>942</v>
      </c>
      <c r="C944" s="3" t="s">
        <v>943</v>
      </c>
      <c r="D944" s="3" t="s">
        <v>5052</v>
      </c>
      <c r="E944">
        <v>7500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42382.509953703695</v>
      </c>
      <c r="T944" s="10">
        <f t="shared" si="59"/>
        <v>42418.509953703695</v>
      </c>
    </row>
    <row r="945" spans="1:20" ht="33" x14ac:dyDescent="0.25">
      <c r="A945" s="6">
        <f t="shared" si="56"/>
        <v>9.6333333333333382</v>
      </c>
      <c r="B945">
        <v>943</v>
      </c>
      <c r="C945" s="3" t="s">
        <v>944</v>
      </c>
      <c r="D945" s="3" t="s">
        <v>5053</v>
      </c>
      <c r="E945">
        <v>3000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42673.334548611114</v>
      </c>
      <c r="T945" s="10">
        <f t="shared" si="59"/>
        <v>42703.376215277771</v>
      </c>
    </row>
    <row r="946" spans="1:20" ht="49" x14ac:dyDescent="0.25">
      <c r="A946" s="6">
        <f t="shared" si="56"/>
        <v>13.326000000000004</v>
      </c>
      <c r="B946">
        <v>944</v>
      </c>
      <c r="C946" s="3" t="s">
        <v>945</v>
      </c>
      <c r="D946" s="3" t="s">
        <v>5054</v>
      </c>
      <c r="E946">
        <v>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42444.250578703701</v>
      </c>
      <c r="T946" s="10">
        <f t="shared" si="59"/>
        <v>42478.249999999993</v>
      </c>
    </row>
    <row r="947" spans="1:20" ht="49" x14ac:dyDescent="0.25">
      <c r="A947" s="6">
        <f t="shared" si="56"/>
        <v>2.4839999999999973</v>
      </c>
      <c r="B947">
        <v>945</v>
      </c>
      <c r="C947" s="3" t="s">
        <v>946</v>
      </c>
      <c r="D947" s="3" t="s">
        <v>5055</v>
      </c>
      <c r="E947">
        <v>100000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42732.539652777778</v>
      </c>
      <c r="T947" s="10">
        <f t="shared" si="59"/>
        <v>42784.665972222218</v>
      </c>
    </row>
    <row r="948" spans="1:20" ht="33" x14ac:dyDescent="0.25">
      <c r="A948" s="6">
        <f t="shared" si="56"/>
        <v>1.9066666666666676</v>
      </c>
      <c r="B948">
        <v>946</v>
      </c>
      <c r="C948" s="3" t="s">
        <v>947</v>
      </c>
      <c r="D948" s="3" t="s">
        <v>5056</v>
      </c>
      <c r="E948">
        <v>15000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42592.417222222219</v>
      </c>
      <c r="T948" s="10">
        <f t="shared" si="59"/>
        <v>42622.417222222219</v>
      </c>
    </row>
    <row r="949" spans="1:20" ht="49" x14ac:dyDescent="0.25">
      <c r="A949" s="6">
        <f t="shared" si="56"/>
        <v>0</v>
      </c>
      <c r="B949">
        <v>947</v>
      </c>
      <c r="C949" s="3" t="s">
        <v>948</v>
      </c>
      <c r="D949" s="3" t="s">
        <v>5057</v>
      </c>
      <c r="E949">
        <v>850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42491.44798611111</v>
      </c>
      <c r="T949" s="10">
        <f t="shared" si="59"/>
        <v>42551.44798611111</v>
      </c>
    </row>
    <row r="950" spans="1:20" ht="49" x14ac:dyDescent="0.25">
      <c r="A950" s="6">
        <f t="shared" si="56"/>
        <v>12</v>
      </c>
      <c r="B950">
        <v>948</v>
      </c>
      <c r="C950" s="3" t="s">
        <v>949</v>
      </c>
      <c r="D950" s="3" t="s">
        <v>5058</v>
      </c>
      <c r="E950">
        <v>4000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42411.494953703703</v>
      </c>
      <c r="T950" s="10">
        <f t="shared" si="59"/>
        <v>42441.494953703703</v>
      </c>
    </row>
    <row r="951" spans="1:20" ht="49" x14ac:dyDescent="0.25">
      <c r="A951" s="6">
        <f t="shared" si="56"/>
        <v>1.3650000000000051</v>
      </c>
      <c r="B951">
        <v>949</v>
      </c>
      <c r="C951" s="3" t="s">
        <v>950</v>
      </c>
      <c r="D951" s="3" t="s">
        <v>5059</v>
      </c>
      <c r="E951">
        <v>20000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42360.710370370369</v>
      </c>
      <c r="T951" s="10">
        <f t="shared" si="59"/>
        <v>42420.710370370369</v>
      </c>
    </row>
    <row r="952" spans="1:20" ht="49" x14ac:dyDescent="0.25">
      <c r="A952" s="6">
        <f t="shared" si="56"/>
        <v>28.04</v>
      </c>
      <c r="B952">
        <v>950</v>
      </c>
      <c r="C952" s="3" t="s">
        <v>951</v>
      </c>
      <c r="D952" s="3" t="s">
        <v>5060</v>
      </c>
      <c r="E952">
        <v>5000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42356.41737268518</v>
      </c>
      <c r="T952" s="10">
        <f t="shared" si="59"/>
        <v>42386.41737268518</v>
      </c>
    </row>
    <row r="953" spans="1:20" ht="18" x14ac:dyDescent="0.25">
      <c r="A953" s="6">
        <f t="shared" si="56"/>
        <v>38.39</v>
      </c>
      <c r="B953">
        <v>951</v>
      </c>
      <c r="C953" s="3" t="s">
        <v>952</v>
      </c>
      <c r="D953" s="3" t="s">
        <v>5061</v>
      </c>
      <c r="E953">
        <v>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42480.32027777777</v>
      </c>
      <c r="T953" s="10">
        <f t="shared" si="59"/>
        <v>42525.32027777777</v>
      </c>
    </row>
    <row r="954" spans="1:20" ht="33" x14ac:dyDescent="0.25">
      <c r="A954" s="6">
        <f t="shared" si="56"/>
        <v>39.94285714285715</v>
      </c>
      <c r="B954">
        <v>952</v>
      </c>
      <c r="C954" s="3" t="s">
        <v>953</v>
      </c>
      <c r="D954" s="3" t="s">
        <v>5062</v>
      </c>
      <c r="E954">
        <v>49000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42662.280231481483</v>
      </c>
      <c r="T954" s="10">
        <f t="shared" si="59"/>
        <v>42692.321898148148</v>
      </c>
    </row>
    <row r="955" spans="1:20" ht="49" x14ac:dyDescent="0.25">
      <c r="A955" s="6">
        <f t="shared" si="56"/>
        <v>0.83999999999999631</v>
      </c>
      <c r="B955">
        <v>953</v>
      </c>
      <c r="C955" s="3" t="s">
        <v>954</v>
      </c>
      <c r="D955" s="3" t="s">
        <v>5063</v>
      </c>
      <c r="E955">
        <v>15000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41998.831006944441</v>
      </c>
      <c r="T955" s="10">
        <f t="shared" si="59"/>
        <v>42028.831006944441</v>
      </c>
    </row>
    <row r="956" spans="1:20" ht="49" x14ac:dyDescent="0.25">
      <c r="A956" s="6">
        <f t="shared" si="56"/>
        <v>43.406666666666673</v>
      </c>
      <c r="B956">
        <v>954</v>
      </c>
      <c r="C956" s="3" t="s">
        <v>955</v>
      </c>
      <c r="D956" s="3" t="s">
        <v>5064</v>
      </c>
      <c r="E956">
        <v>15000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42194.500451388885</v>
      </c>
      <c r="T956" s="10">
        <f t="shared" si="59"/>
        <v>42236.500451388885</v>
      </c>
    </row>
    <row r="957" spans="1:20" ht="49" x14ac:dyDescent="0.25">
      <c r="A957" s="6">
        <f t="shared" si="56"/>
        <v>5.6613333333333298</v>
      </c>
      <c r="B957">
        <v>955</v>
      </c>
      <c r="C957" s="3" t="s">
        <v>956</v>
      </c>
      <c r="D957" s="3" t="s">
        <v>5065</v>
      </c>
      <c r="E957">
        <v>300000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42585.961805555555</v>
      </c>
      <c r="T957" s="10">
        <f t="shared" si="59"/>
        <v>42625.961805555555</v>
      </c>
    </row>
    <row r="958" spans="1:20" ht="65" x14ac:dyDescent="0.25">
      <c r="A958" s="6">
        <f t="shared" si="56"/>
        <v>1.7220000000000013</v>
      </c>
      <c r="B958">
        <v>956</v>
      </c>
      <c r="C958" s="3" t="s">
        <v>957</v>
      </c>
      <c r="D958" s="3" t="s">
        <v>5066</v>
      </c>
      <c r="E958">
        <v>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42060.580543981479</v>
      </c>
      <c r="T958" s="10">
        <f t="shared" si="59"/>
        <v>42120.538877314808</v>
      </c>
    </row>
    <row r="959" spans="1:20" ht="33" x14ac:dyDescent="0.25">
      <c r="A959" s="6">
        <f t="shared" si="56"/>
        <v>1.9416666666666638</v>
      </c>
      <c r="B959">
        <v>957</v>
      </c>
      <c r="C959" s="3" t="s">
        <v>958</v>
      </c>
      <c r="D959" s="3" t="s">
        <v>5067</v>
      </c>
      <c r="E959">
        <v>12000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42660.219131944446</v>
      </c>
      <c r="T959" s="10">
        <f t="shared" si="59"/>
        <v>42691.260798611103</v>
      </c>
    </row>
    <row r="960" spans="1:20" ht="49" x14ac:dyDescent="0.25">
      <c r="A960" s="6">
        <f t="shared" si="56"/>
        <v>11.328275684711331</v>
      </c>
      <c r="B960">
        <v>958</v>
      </c>
      <c r="C960" s="3" t="s">
        <v>959</v>
      </c>
      <c r="D960" s="3" t="s">
        <v>5068</v>
      </c>
      <c r="E960">
        <v>7777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42082.469479166662</v>
      </c>
      <c r="T960" s="10">
        <f t="shared" si="59"/>
        <v>42103.874305555553</v>
      </c>
    </row>
    <row r="961" spans="1:20" ht="49" x14ac:dyDescent="0.25">
      <c r="A961" s="6">
        <f t="shared" si="56"/>
        <v>38.859999999999992</v>
      </c>
      <c r="B961">
        <v>959</v>
      </c>
      <c r="C961" s="3" t="s">
        <v>960</v>
      </c>
      <c r="D961" s="3" t="s">
        <v>5069</v>
      </c>
      <c r="E961">
        <v>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41992.84103009259</v>
      </c>
      <c r="T961" s="10">
        <f t="shared" si="59"/>
        <v>42022.84103009259</v>
      </c>
    </row>
    <row r="962" spans="1:20" ht="49" x14ac:dyDescent="0.25">
      <c r="A962" s="6">
        <f t="shared" si="56"/>
        <v>46.100628930817614</v>
      </c>
      <c r="B962">
        <v>960</v>
      </c>
      <c r="C962" s="3" t="s">
        <v>961</v>
      </c>
      <c r="D962" s="3" t="s">
        <v>5070</v>
      </c>
      <c r="E962">
        <v>55650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42766.29346064815</v>
      </c>
      <c r="T962" s="10">
        <f t="shared" si="59"/>
        <v>42808.251793981479</v>
      </c>
    </row>
    <row r="963" spans="1:20" ht="49" x14ac:dyDescent="0.25">
      <c r="A963" s="6">
        <f t="shared" ref="A963:A1026" si="60">((F963-E963)/E963+1)*100</f>
        <v>42.188421052631575</v>
      </c>
      <c r="B963">
        <v>961</v>
      </c>
      <c r="C963" s="3" t="s">
        <v>962</v>
      </c>
      <c r="D963" s="3" t="s">
        <v>5071</v>
      </c>
      <c r="E963">
        <v>95000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>
        <f t="shared" ref="P963:P1026" si="61">F963/M963</f>
        <v>364.35454545454547</v>
      </c>
      <c r="Q963" t="s">
        <v>8319</v>
      </c>
      <c r="R963" t="s">
        <v>8321</v>
      </c>
      <c r="S963" s="10">
        <f t="shared" ref="S963:S1026" si="62">(((K963/60)/60)/24)+DATE(1970,1,1)+(-8/24)</f>
        <v>42740.360358796293</v>
      </c>
      <c r="T963" s="10">
        <f t="shared" ref="T963:T1026" si="63">(((J963/60)/60)/24)+DATE(1970,1,1)+(-8/24)</f>
        <v>42786.458333333336</v>
      </c>
    </row>
    <row r="964" spans="1:20" ht="49" x14ac:dyDescent="0.25">
      <c r="A964" s="6">
        <f t="shared" si="60"/>
        <v>28.480000000000004</v>
      </c>
      <c r="B964">
        <v>962</v>
      </c>
      <c r="C964" s="3" t="s">
        <v>963</v>
      </c>
      <c r="D964" s="3" t="s">
        <v>5072</v>
      </c>
      <c r="E964">
        <v>2500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42373.379085648143</v>
      </c>
      <c r="T964" s="10">
        <f t="shared" si="63"/>
        <v>42411.379085648143</v>
      </c>
    </row>
    <row r="965" spans="1:20" ht="33" x14ac:dyDescent="0.25">
      <c r="A965" s="6">
        <f t="shared" si="60"/>
        <v>1.0771428571428543</v>
      </c>
      <c r="B965">
        <v>963</v>
      </c>
      <c r="C965" s="3" t="s">
        <v>964</v>
      </c>
      <c r="D965" s="3" t="s">
        <v>5073</v>
      </c>
      <c r="E965">
        <v>35000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42625.302303240744</v>
      </c>
      <c r="T965" s="10">
        <f t="shared" si="63"/>
        <v>42660.302303240744</v>
      </c>
    </row>
    <row r="966" spans="1:20" ht="49" x14ac:dyDescent="0.25">
      <c r="A966" s="6">
        <f t="shared" si="60"/>
        <v>0.79909090909090486</v>
      </c>
      <c r="B966">
        <v>964</v>
      </c>
      <c r="C966" s="3" t="s">
        <v>965</v>
      </c>
      <c r="D966" s="3" t="s">
        <v>5074</v>
      </c>
      <c r="E966">
        <v>110000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42208.295358796291</v>
      </c>
      <c r="T966" s="10">
        <f t="shared" si="63"/>
        <v>42248.295358796291</v>
      </c>
    </row>
    <row r="967" spans="1:20" ht="49" x14ac:dyDescent="0.25">
      <c r="A967" s="6">
        <f t="shared" si="60"/>
        <v>1.1920000000000042</v>
      </c>
      <c r="B967">
        <v>965</v>
      </c>
      <c r="C967" s="3" t="s">
        <v>966</v>
      </c>
      <c r="D967" s="3" t="s">
        <v>5075</v>
      </c>
      <c r="E967">
        <v>25000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42636.683402777773</v>
      </c>
      <c r="T967" s="10">
        <f t="shared" si="63"/>
        <v>42668.832638888889</v>
      </c>
    </row>
    <row r="968" spans="1:20" ht="49" x14ac:dyDescent="0.25">
      <c r="A968" s="6">
        <f t="shared" si="60"/>
        <v>14.800000000000002</v>
      </c>
      <c r="B968">
        <v>966</v>
      </c>
      <c r="C968" s="3" t="s">
        <v>967</v>
      </c>
      <c r="D968" s="3" t="s">
        <v>5076</v>
      </c>
      <c r="E968">
        <v>12000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42619.302453703705</v>
      </c>
      <c r="T968" s="10">
        <f t="shared" si="63"/>
        <v>42649.302453703705</v>
      </c>
    </row>
    <row r="969" spans="1:20" ht="49" x14ac:dyDescent="0.25">
      <c r="A969" s="6">
        <f t="shared" si="60"/>
        <v>17.810000000000002</v>
      </c>
      <c r="B969">
        <v>967</v>
      </c>
      <c r="C969" s="3" t="s">
        <v>968</v>
      </c>
      <c r="D969" s="3" t="s">
        <v>5077</v>
      </c>
      <c r="E969">
        <v>20000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42421.920995370368</v>
      </c>
      <c r="T969" s="10">
        <f t="shared" si="63"/>
        <v>42481.879328703704</v>
      </c>
    </row>
    <row r="970" spans="1:20" ht="49" x14ac:dyDescent="0.25">
      <c r="A970" s="6">
        <f t="shared" si="60"/>
        <v>1.3249999999999984</v>
      </c>
      <c r="B970">
        <v>968</v>
      </c>
      <c r="C970" s="3" t="s">
        <v>969</v>
      </c>
      <c r="D970" s="3" t="s">
        <v>5078</v>
      </c>
      <c r="E970">
        <v>8000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41836.514282407406</v>
      </c>
      <c r="T970" s="10">
        <f t="shared" si="63"/>
        <v>41866.514282407406</v>
      </c>
    </row>
    <row r="971" spans="1:20" ht="33" x14ac:dyDescent="0.25">
      <c r="A971" s="6">
        <f t="shared" si="60"/>
        <v>46.666666666666664</v>
      </c>
      <c r="B971">
        <v>969</v>
      </c>
      <c r="C971" s="3" t="s">
        <v>970</v>
      </c>
      <c r="D971" s="3" t="s">
        <v>5079</v>
      </c>
      <c r="E971">
        <v>30000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42741.969988425924</v>
      </c>
      <c r="T971" s="10">
        <f t="shared" si="63"/>
        <v>42774.969988425924</v>
      </c>
    </row>
    <row r="972" spans="1:20" ht="49" x14ac:dyDescent="0.25">
      <c r="A972" s="6">
        <f t="shared" si="60"/>
        <v>45.92</v>
      </c>
      <c r="B972">
        <v>970</v>
      </c>
      <c r="C972" s="3" t="s">
        <v>971</v>
      </c>
      <c r="D972" s="3" t="s">
        <v>5080</v>
      </c>
      <c r="E972">
        <v>5000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42720.887187499997</v>
      </c>
      <c r="T972" s="10">
        <f t="shared" si="63"/>
        <v>42757.874305555553</v>
      </c>
    </row>
    <row r="973" spans="1:20" ht="49" x14ac:dyDescent="0.25">
      <c r="A973" s="6">
        <f t="shared" si="60"/>
        <v>0.22600000000000398</v>
      </c>
      <c r="B973">
        <v>971</v>
      </c>
      <c r="C973" s="3" t="s">
        <v>972</v>
      </c>
      <c r="D973" s="3" t="s">
        <v>5081</v>
      </c>
      <c r="E973">
        <v>100000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42111.375694444439</v>
      </c>
      <c r="T973" s="10">
        <f t="shared" si="63"/>
        <v>42156.375694444439</v>
      </c>
    </row>
    <row r="974" spans="1:20" ht="49" x14ac:dyDescent="0.25">
      <c r="A974" s="6">
        <f t="shared" si="60"/>
        <v>34.624999999999993</v>
      </c>
      <c r="B974">
        <v>972</v>
      </c>
      <c r="C974" s="3" t="s">
        <v>973</v>
      </c>
      <c r="D974" s="3" t="s">
        <v>5082</v>
      </c>
      <c r="E974">
        <v>20000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41856.532384259255</v>
      </c>
      <c r="T974" s="10">
        <f t="shared" si="63"/>
        <v>41885.957638888889</v>
      </c>
    </row>
    <row r="975" spans="1:20" ht="49" x14ac:dyDescent="0.25">
      <c r="A975" s="6">
        <f t="shared" si="60"/>
        <v>2.0549999999999957</v>
      </c>
      <c r="B975">
        <v>973</v>
      </c>
      <c r="C975" s="3" t="s">
        <v>974</v>
      </c>
      <c r="D975" s="3" t="s">
        <v>5083</v>
      </c>
      <c r="E975">
        <v>20000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42256.681631944441</v>
      </c>
      <c r="T975" s="10">
        <f t="shared" si="63"/>
        <v>42316.723298611112</v>
      </c>
    </row>
    <row r="976" spans="1:20" ht="49" x14ac:dyDescent="0.25">
      <c r="A976" s="6">
        <f t="shared" si="60"/>
        <v>0.56000000000000494</v>
      </c>
      <c r="B976">
        <v>974</v>
      </c>
      <c r="C976" s="3" t="s">
        <v>975</v>
      </c>
      <c r="D976" s="3" t="s">
        <v>5084</v>
      </c>
      <c r="E976">
        <v>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42424.416157407402</v>
      </c>
      <c r="T976" s="10">
        <f t="shared" si="63"/>
        <v>42454.374490740738</v>
      </c>
    </row>
    <row r="977" spans="1:20" ht="49" x14ac:dyDescent="0.25">
      <c r="A977" s="6">
        <f t="shared" si="60"/>
        <v>2.6070000000000038</v>
      </c>
      <c r="B977">
        <v>975</v>
      </c>
      <c r="C977" s="3" t="s">
        <v>976</v>
      </c>
      <c r="D977" s="3" t="s">
        <v>5085</v>
      </c>
      <c r="E977">
        <v>100000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42489.363252314812</v>
      </c>
      <c r="T977" s="10">
        <f t="shared" si="63"/>
        <v>42549.363252314812</v>
      </c>
    </row>
    <row r="978" spans="1:20" ht="49" x14ac:dyDescent="0.25">
      <c r="A978" s="6">
        <f t="shared" si="60"/>
        <v>1.9260000000000055</v>
      </c>
      <c r="B978">
        <v>976</v>
      </c>
      <c r="C978" s="3" t="s">
        <v>977</v>
      </c>
      <c r="D978" s="3" t="s">
        <v>5086</v>
      </c>
      <c r="E978">
        <v>150000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42184.725659722222</v>
      </c>
      <c r="T978" s="10">
        <f t="shared" si="63"/>
        <v>42229.725659722222</v>
      </c>
    </row>
    <row r="979" spans="1:20" ht="49" x14ac:dyDescent="0.25">
      <c r="A979" s="6">
        <f t="shared" si="60"/>
        <v>33.666666666666664</v>
      </c>
      <c r="B979">
        <v>977</v>
      </c>
      <c r="C979" s="3" t="s">
        <v>978</v>
      </c>
      <c r="D979" s="3" t="s">
        <v>5087</v>
      </c>
      <c r="E979">
        <v>2700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42391.608761574076</v>
      </c>
      <c r="T979" s="10">
        <f t="shared" si="63"/>
        <v>42421.608761574076</v>
      </c>
    </row>
    <row r="980" spans="1:20" ht="49" x14ac:dyDescent="0.25">
      <c r="A980" s="6">
        <f t="shared" si="60"/>
        <v>56.263267182990241</v>
      </c>
      <c r="B980">
        <v>978</v>
      </c>
      <c r="C980" s="3" t="s">
        <v>979</v>
      </c>
      <c r="D980" s="3" t="s">
        <v>5088</v>
      </c>
      <c r="E980">
        <v>172889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42394.975706018515</v>
      </c>
      <c r="T980" s="10">
        <f t="shared" si="63"/>
        <v>42424.975706018515</v>
      </c>
    </row>
    <row r="981" spans="1:20" ht="49" x14ac:dyDescent="0.25">
      <c r="A981" s="6">
        <f t="shared" si="60"/>
        <v>82.817599999999999</v>
      </c>
      <c r="B981">
        <v>979</v>
      </c>
      <c r="C981" s="3" t="s">
        <v>980</v>
      </c>
      <c r="D981" s="3" t="s">
        <v>5089</v>
      </c>
      <c r="E981">
        <v>35000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42506.083657407398</v>
      </c>
      <c r="T981" s="10">
        <f t="shared" si="63"/>
        <v>42541.457638888889</v>
      </c>
    </row>
    <row r="982" spans="1:20" ht="49" x14ac:dyDescent="0.25">
      <c r="A982" s="6">
        <f t="shared" si="60"/>
        <v>14.859999999999996</v>
      </c>
      <c r="B982">
        <v>980</v>
      </c>
      <c r="C982" s="3" t="s">
        <v>981</v>
      </c>
      <c r="D982" s="3" t="s">
        <v>5090</v>
      </c>
      <c r="E982">
        <v>10000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41928.570856481478</v>
      </c>
      <c r="T982" s="10">
        <f t="shared" si="63"/>
        <v>41973.612523148149</v>
      </c>
    </row>
    <row r="983" spans="1:20" ht="49" x14ac:dyDescent="0.25">
      <c r="A983" s="6">
        <f t="shared" si="60"/>
        <v>1.2375123751240391E-2</v>
      </c>
      <c r="B983">
        <v>981</v>
      </c>
      <c r="C983" s="3" t="s">
        <v>982</v>
      </c>
      <c r="D983" s="3" t="s">
        <v>5091</v>
      </c>
      <c r="E983">
        <v>88888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41830.613680555551</v>
      </c>
      <c r="T983" s="10">
        <f t="shared" si="63"/>
        <v>41860.613680555551</v>
      </c>
    </row>
    <row r="984" spans="1:20" ht="33" x14ac:dyDescent="0.25">
      <c r="A984" s="6">
        <f t="shared" si="60"/>
        <v>1.7142857142860013E-2</v>
      </c>
      <c r="B984">
        <v>982</v>
      </c>
      <c r="C984" s="3" t="s">
        <v>983</v>
      </c>
      <c r="D984" s="3" t="s">
        <v>5092</v>
      </c>
      <c r="E984">
        <v>17500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42615.419976851852</v>
      </c>
      <c r="T984" s="10">
        <f t="shared" si="63"/>
        <v>42645.419976851852</v>
      </c>
    </row>
    <row r="985" spans="1:20" ht="49" x14ac:dyDescent="0.25">
      <c r="A985" s="6">
        <f t="shared" si="60"/>
        <v>29.506136117214709</v>
      </c>
      <c r="B985">
        <v>983</v>
      </c>
      <c r="C985" s="3" t="s">
        <v>984</v>
      </c>
      <c r="D985" s="3" t="s">
        <v>5093</v>
      </c>
      <c r="E985">
        <v>104219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42574.334317129629</v>
      </c>
      <c r="T985" s="10">
        <f t="shared" si="63"/>
        <v>42605.537499999999</v>
      </c>
    </row>
    <row r="986" spans="1:20" ht="81" x14ac:dyDescent="0.25">
      <c r="A986" s="6">
        <f t="shared" si="60"/>
        <v>1.0600000000000054</v>
      </c>
      <c r="B986">
        <v>984</v>
      </c>
      <c r="C986" s="3" t="s">
        <v>985</v>
      </c>
      <c r="D986" s="3" t="s">
        <v>5094</v>
      </c>
      <c r="E986">
        <v>10000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42060.782499999994</v>
      </c>
      <c r="T986" s="10">
        <f t="shared" si="63"/>
        <v>42090.740833333337</v>
      </c>
    </row>
    <row r="987" spans="1:20" ht="49" x14ac:dyDescent="0.25">
      <c r="A987" s="6">
        <f t="shared" si="60"/>
        <v>6.2933333333333286</v>
      </c>
      <c r="B987">
        <v>985</v>
      </c>
      <c r="C987" s="3" t="s">
        <v>986</v>
      </c>
      <c r="D987" s="3" t="s">
        <v>5095</v>
      </c>
      <c r="E987">
        <v>30000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42339.634375000001</v>
      </c>
      <c r="T987" s="10">
        <f t="shared" si="63"/>
        <v>42369.624999999993</v>
      </c>
    </row>
    <row r="988" spans="1:20" ht="49" x14ac:dyDescent="0.25">
      <c r="A988" s="6">
        <f t="shared" si="60"/>
        <v>12.749999999999995</v>
      </c>
      <c r="B988">
        <v>986</v>
      </c>
      <c r="C988" s="3" t="s">
        <v>987</v>
      </c>
      <c r="D988" s="3" t="s">
        <v>5096</v>
      </c>
      <c r="E988">
        <v>20000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42324.434027777774</v>
      </c>
      <c r="T988" s="10">
        <f t="shared" si="63"/>
        <v>42378.666666666664</v>
      </c>
    </row>
    <row r="989" spans="1:20" ht="49" x14ac:dyDescent="0.25">
      <c r="A989" s="6">
        <f t="shared" si="60"/>
        <v>13.219999999999999</v>
      </c>
      <c r="B989">
        <v>987</v>
      </c>
      <c r="C989" s="3" t="s">
        <v>988</v>
      </c>
      <c r="D989" s="3" t="s">
        <v>5097</v>
      </c>
      <c r="E989">
        <v>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41772.961226851847</v>
      </c>
      <c r="T989" s="10">
        <f t="shared" si="63"/>
        <v>41812.961226851847</v>
      </c>
    </row>
    <row r="990" spans="1:20" ht="49" x14ac:dyDescent="0.25">
      <c r="A990" s="6">
        <f t="shared" si="60"/>
        <v>0</v>
      </c>
      <c r="B990">
        <v>988</v>
      </c>
      <c r="C990" s="3" t="s">
        <v>989</v>
      </c>
      <c r="D990" s="3" t="s">
        <v>5098</v>
      </c>
      <c r="E990">
        <v>5000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42614.023437499993</v>
      </c>
      <c r="T990" s="10">
        <f t="shared" si="63"/>
        <v>42644.023437499993</v>
      </c>
    </row>
    <row r="991" spans="1:20" ht="18" x14ac:dyDescent="0.25">
      <c r="A991" s="6">
        <f t="shared" si="60"/>
        <v>16.769999999999996</v>
      </c>
      <c r="B991">
        <v>989</v>
      </c>
      <c r="C991" s="3" t="s">
        <v>990</v>
      </c>
      <c r="D991" s="3" t="s">
        <v>5099</v>
      </c>
      <c r="E991">
        <v>10000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42611.600636574069</v>
      </c>
      <c r="T991" s="10">
        <f t="shared" si="63"/>
        <v>42641.600636574069</v>
      </c>
    </row>
    <row r="992" spans="1:20" ht="49" x14ac:dyDescent="0.25">
      <c r="A992" s="6">
        <f t="shared" si="60"/>
        <v>0.10400000000000409</v>
      </c>
      <c r="B992">
        <v>990</v>
      </c>
      <c r="C992" s="3" t="s">
        <v>991</v>
      </c>
      <c r="D992" s="3" t="s">
        <v>5100</v>
      </c>
      <c r="E992">
        <v>25000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41855.450972222221</v>
      </c>
      <c r="T992" s="10">
        <f t="shared" si="63"/>
        <v>41885.450972222221</v>
      </c>
    </row>
    <row r="993" spans="1:20" ht="81" x14ac:dyDescent="0.25">
      <c r="A993" s="6">
        <f t="shared" si="60"/>
        <v>4.2399999999999993</v>
      </c>
      <c r="B993">
        <v>991</v>
      </c>
      <c r="C993" s="3" t="s">
        <v>992</v>
      </c>
      <c r="D993" s="3" t="s">
        <v>5101</v>
      </c>
      <c r="E993">
        <v>5000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42538.423472222225</v>
      </c>
      <c r="T993" s="10">
        <f t="shared" si="63"/>
        <v>42563.45208333333</v>
      </c>
    </row>
    <row r="994" spans="1:20" ht="49" x14ac:dyDescent="0.25">
      <c r="A994" s="6">
        <f t="shared" si="60"/>
        <v>0.4669999999999952</v>
      </c>
      <c r="B994">
        <v>992</v>
      </c>
      <c r="C994" s="3" t="s">
        <v>993</v>
      </c>
      <c r="D994" s="3" t="s">
        <v>5102</v>
      </c>
      <c r="E994">
        <v>100000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42437.59165509259</v>
      </c>
      <c r="T994" s="10">
        <f t="shared" si="63"/>
        <v>42497.549988425926</v>
      </c>
    </row>
    <row r="995" spans="1:20" ht="49" x14ac:dyDescent="0.25">
      <c r="A995" s="6">
        <f t="shared" si="60"/>
        <v>25.087142857142851</v>
      </c>
      <c r="B995">
        <v>993</v>
      </c>
      <c r="C995" s="3" t="s">
        <v>994</v>
      </c>
      <c r="D995" s="3" t="s">
        <v>5103</v>
      </c>
      <c r="E995">
        <v>70000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42652.631574074076</v>
      </c>
      <c r="T995" s="10">
        <f t="shared" si="63"/>
        <v>42685.874999999993</v>
      </c>
    </row>
    <row r="996" spans="1:20" ht="65" x14ac:dyDescent="0.25">
      <c r="A996" s="6">
        <f t="shared" si="60"/>
        <v>2.3344999999999949</v>
      </c>
      <c r="B996">
        <v>994</v>
      </c>
      <c r="C996" s="3" t="s">
        <v>995</v>
      </c>
      <c r="D996" s="3" t="s">
        <v>5104</v>
      </c>
      <c r="E996">
        <v>200000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41920.929745370369</v>
      </c>
      <c r="T996" s="10">
        <f t="shared" si="63"/>
        <v>41973.624305555553</v>
      </c>
    </row>
    <row r="997" spans="1:20" ht="49" x14ac:dyDescent="0.25">
      <c r="A997" s="6">
        <f t="shared" si="60"/>
        <v>7.26</v>
      </c>
      <c r="B997">
        <v>995</v>
      </c>
      <c r="C997" s="3" t="s">
        <v>996</v>
      </c>
      <c r="D997" s="3" t="s">
        <v>5105</v>
      </c>
      <c r="E997">
        <v>10000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41947.607407407406</v>
      </c>
      <c r="T997" s="10">
        <f t="shared" si="63"/>
        <v>41972.333333333336</v>
      </c>
    </row>
    <row r="998" spans="1:20" ht="33" x14ac:dyDescent="0.25">
      <c r="A998" s="6">
        <f t="shared" si="60"/>
        <v>1.6249999999999987</v>
      </c>
      <c r="B998">
        <v>996</v>
      </c>
      <c r="C998" s="3" t="s">
        <v>997</v>
      </c>
      <c r="D998" s="3" t="s">
        <v>5106</v>
      </c>
      <c r="E998">
        <v>4000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41817.533101851848</v>
      </c>
      <c r="T998" s="10">
        <f t="shared" si="63"/>
        <v>41847.310416666667</v>
      </c>
    </row>
    <row r="999" spans="1:20" ht="33" x14ac:dyDescent="0.25">
      <c r="A999" s="6">
        <f t="shared" si="60"/>
        <v>1.3000000000000012</v>
      </c>
      <c r="B999">
        <v>997</v>
      </c>
      <c r="C999" s="3" t="s">
        <v>998</v>
      </c>
      <c r="D999" s="3" t="s">
        <v>5107</v>
      </c>
      <c r="E999">
        <v>5000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41940.769641203704</v>
      </c>
      <c r="T999" s="10">
        <f t="shared" si="63"/>
        <v>41970.811307870368</v>
      </c>
    </row>
    <row r="1000" spans="1:20" ht="33" x14ac:dyDescent="0.25">
      <c r="A1000" s="6">
        <f t="shared" si="60"/>
        <v>58.558333333333337</v>
      </c>
      <c r="B1000">
        <v>998</v>
      </c>
      <c r="C1000" s="3" t="s">
        <v>999</v>
      </c>
      <c r="D1000" s="3" t="s">
        <v>5108</v>
      </c>
      <c r="E1000">
        <v>60000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42281.835659722223</v>
      </c>
      <c r="T1000" s="10">
        <f t="shared" si="63"/>
        <v>42326.877326388887</v>
      </c>
    </row>
    <row r="1001" spans="1:20" ht="49" x14ac:dyDescent="0.25">
      <c r="A1001" s="6">
        <f t="shared" si="60"/>
        <v>7.788666666666666</v>
      </c>
      <c r="B1001">
        <v>999</v>
      </c>
      <c r="C1001" s="3" t="s">
        <v>1000</v>
      </c>
      <c r="D1001" s="3" t="s">
        <v>5109</v>
      </c>
      <c r="E1001">
        <v>150000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41925.966319444444</v>
      </c>
      <c r="T1001" s="10">
        <f t="shared" si="63"/>
        <v>41956.001388888886</v>
      </c>
    </row>
    <row r="1002" spans="1:20" ht="49" x14ac:dyDescent="0.25">
      <c r="A1002" s="6">
        <f t="shared" si="60"/>
        <v>2.215714764725607</v>
      </c>
      <c r="B1002">
        <v>1000</v>
      </c>
      <c r="C1002" s="3" t="s">
        <v>1001</v>
      </c>
      <c r="D1002" s="3" t="s">
        <v>5110</v>
      </c>
      <c r="E1002">
        <v>894700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42748.726388888892</v>
      </c>
      <c r="T1002" s="10">
        <f t="shared" si="63"/>
        <v>42808.68472222222</v>
      </c>
    </row>
    <row r="1003" spans="1:20" ht="49" x14ac:dyDescent="0.25">
      <c r="A1003" s="6">
        <f t="shared" si="60"/>
        <v>104</v>
      </c>
      <c r="B1003">
        <v>1001</v>
      </c>
      <c r="C1003" s="3" t="s">
        <v>1002</v>
      </c>
      <c r="D1003" s="3" t="s">
        <v>5111</v>
      </c>
      <c r="E1003">
        <v>5000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42720.386724537035</v>
      </c>
      <c r="T1003" s="10">
        <f t="shared" si="63"/>
        <v>42765.386724537035</v>
      </c>
    </row>
    <row r="1004" spans="1:20" ht="49" x14ac:dyDescent="0.25">
      <c r="A1004" s="6">
        <f t="shared" si="60"/>
        <v>29.6029602960296</v>
      </c>
      <c r="B1004">
        <v>1002</v>
      </c>
      <c r="C1004" s="3" t="s">
        <v>1003</v>
      </c>
      <c r="D1004" s="3" t="s">
        <v>5112</v>
      </c>
      <c r="E1004">
        <v>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42325.350856481477</v>
      </c>
      <c r="T1004" s="10">
        <f t="shared" si="63"/>
        <v>42354.915972222218</v>
      </c>
    </row>
    <row r="1005" spans="1:20" ht="49" x14ac:dyDescent="0.25">
      <c r="A1005" s="6">
        <f t="shared" si="60"/>
        <v>16.054999999999996</v>
      </c>
      <c r="B1005">
        <v>1003</v>
      </c>
      <c r="C1005" s="3" t="s">
        <v>1004</v>
      </c>
      <c r="D1005" s="3" t="s">
        <v>5113</v>
      </c>
      <c r="E1005">
        <v>20000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42780.375706018516</v>
      </c>
      <c r="T1005" s="10">
        <f t="shared" si="63"/>
        <v>42810.334039351852</v>
      </c>
    </row>
    <row r="1006" spans="1:20" ht="33" x14ac:dyDescent="0.25">
      <c r="A1006" s="6">
        <f t="shared" si="60"/>
        <v>82.207999999999998</v>
      </c>
      <c r="B1006">
        <v>1004</v>
      </c>
      <c r="C1006" s="3" t="s">
        <v>1005</v>
      </c>
      <c r="D1006" s="3" t="s">
        <v>5114</v>
      </c>
      <c r="E1006">
        <v>25000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42388.3753125</v>
      </c>
      <c r="T1006" s="10">
        <f t="shared" si="63"/>
        <v>42418.3753125</v>
      </c>
    </row>
    <row r="1007" spans="1:20" ht="33" x14ac:dyDescent="0.25">
      <c r="A1007" s="6">
        <f t="shared" si="60"/>
        <v>75.051000000000002</v>
      </c>
      <c r="B1007">
        <v>1005</v>
      </c>
      <c r="C1007" s="3" t="s">
        <v>1006</v>
      </c>
      <c r="D1007" s="3" t="s">
        <v>5115</v>
      </c>
      <c r="E1007">
        <v>200000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42276.291469907403</v>
      </c>
      <c r="T1007" s="10">
        <f t="shared" si="63"/>
        <v>42307.291469907403</v>
      </c>
    </row>
    <row r="1008" spans="1:20" ht="49" x14ac:dyDescent="0.25">
      <c r="A1008" s="6">
        <f t="shared" si="60"/>
        <v>5.85</v>
      </c>
      <c r="B1008">
        <v>1006</v>
      </c>
      <c r="C1008" s="3" t="s">
        <v>1007</v>
      </c>
      <c r="D1008" s="3" t="s">
        <v>5116</v>
      </c>
      <c r="E1008">
        <v>4000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41976.70685185185</v>
      </c>
      <c r="T1008" s="10">
        <f t="shared" si="63"/>
        <v>41984.96597222222</v>
      </c>
    </row>
    <row r="1009" spans="1:20" ht="49" x14ac:dyDescent="0.25">
      <c r="A1009" s="6">
        <f t="shared" si="60"/>
        <v>44.320000000000007</v>
      </c>
      <c r="B1009">
        <v>1007</v>
      </c>
      <c r="C1009" s="3" t="s">
        <v>1008</v>
      </c>
      <c r="D1009" s="3" t="s">
        <v>5117</v>
      </c>
      <c r="E1009">
        <v>30000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42676.2502662037</v>
      </c>
      <c r="T1009" s="10">
        <f t="shared" si="63"/>
        <v>42718.291932870365</v>
      </c>
    </row>
    <row r="1010" spans="1:20" ht="49" x14ac:dyDescent="0.25">
      <c r="A1010" s="6">
        <f t="shared" si="60"/>
        <v>0.2673796791443861</v>
      </c>
      <c r="B1010">
        <v>1008</v>
      </c>
      <c r="C1010" s="3" t="s">
        <v>1009</v>
      </c>
      <c r="D1010" s="3" t="s">
        <v>5118</v>
      </c>
      <c r="E1010">
        <v>93500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42702.475868055553</v>
      </c>
      <c r="T1010" s="10">
        <f t="shared" si="63"/>
        <v>42732.475868055553</v>
      </c>
    </row>
    <row r="1011" spans="1:20" ht="49" x14ac:dyDescent="0.25">
      <c r="A1011" s="6">
        <f t="shared" si="60"/>
        <v>13.129999999999997</v>
      </c>
      <c r="B1011">
        <v>1009</v>
      </c>
      <c r="C1011" s="3" t="s">
        <v>1010</v>
      </c>
      <c r="D1011" s="3" t="s">
        <v>5119</v>
      </c>
      <c r="E1011">
        <v>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42510.271365740737</v>
      </c>
      <c r="T1011" s="10">
        <f t="shared" si="63"/>
        <v>42540.271365740737</v>
      </c>
    </row>
    <row r="1012" spans="1:20" ht="49" x14ac:dyDescent="0.25">
      <c r="A1012" s="6">
        <f t="shared" si="60"/>
        <v>0.19088937093275637</v>
      </c>
      <c r="B1012">
        <v>1010</v>
      </c>
      <c r="C1012" s="3" t="s">
        <v>1011</v>
      </c>
      <c r="D1012" s="3" t="s">
        <v>5120</v>
      </c>
      <c r="E1012">
        <v>115250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42561.496087962958</v>
      </c>
      <c r="T1012" s="10">
        <f t="shared" si="63"/>
        <v>42617.790972222218</v>
      </c>
    </row>
    <row r="1013" spans="1:20" ht="49" x14ac:dyDescent="0.25">
      <c r="A1013" s="6">
        <f t="shared" si="60"/>
        <v>0.37500000000000311</v>
      </c>
      <c r="B1013">
        <v>1011</v>
      </c>
      <c r="C1013" s="3" t="s">
        <v>1012</v>
      </c>
      <c r="D1013" s="3" t="s">
        <v>5121</v>
      </c>
      <c r="E1013">
        <v>20000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41946.564756944441</v>
      </c>
      <c r="T1013" s="10">
        <f t="shared" si="63"/>
        <v>41991.564756944441</v>
      </c>
    </row>
    <row r="1014" spans="1:20" ht="49" x14ac:dyDescent="0.25">
      <c r="A1014" s="6">
        <f t="shared" si="60"/>
        <v>21535.021000000001</v>
      </c>
      <c r="B1014">
        <v>1012</v>
      </c>
      <c r="C1014" s="3" t="s">
        <v>1013</v>
      </c>
      <c r="D1014" s="3" t="s">
        <v>5122</v>
      </c>
      <c r="E1014">
        <v>5000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42714.107083333329</v>
      </c>
      <c r="T1014" s="10">
        <f t="shared" si="63"/>
        <v>42759.107083333329</v>
      </c>
    </row>
    <row r="1015" spans="1:20" ht="49" x14ac:dyDescent="0.25">
      <c r="A1015" s="6">
        <f t="shared" si="60"/>
        <v>34.528000000000006</v>
      </c>
      <c r="B1015">
        <v>1013</v>
      </c>
      <c r="C1015" s="3" t="s">
        <v>1014</v>
      </c>
      <c r="D1015" s="3" t="s">
        <v>5123</v>
      </c>
      <c r="E1015">
        <v>25000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42339.500648148147</v>
      </c>
      <c r="T1015" s="10">
        <f t="shared" si="63"/>
        <v>42367.499999999993</v>
      </c>
    </row>
    <row r="1016" spans="1:20" ht="33" x14ac:dyDescent="0.25">
      <c r="A1016" s="6">
        <f t="shared" si="60"/>
        <v>30.600000000000005</v>
      </c>
      <c r="B1016">
        <v>1014</v>
      </c>
      <c r="C1016" s="3" t="s">
        <v>1015</v>
      </c>
      <c r="D1016" s="3" t="s">
        <v>5124</v>
      </c>
      <c r="E1016">
        <v>10000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41954.66915509259</v>
      </c>
      <c r="T1016" s="10">
        <f t="shared" si="63"/>
        <v>42004.66915509259</v>
      </c>
    </row>
    <row r="1017" spans="1:20" ht="33" x14ac:dyDescent="0.25">
      <c r="A1017" s="6">
        <f t="shared" si="60"/>
        <v>2.6666666666666616</v>
      </c>
      <c r="B1017">
        <v>1015</v>
      </c>
      <c r="C1017" s="3" t="s">
        <v>1016</v>
      </c>
      <c r="D1017" s="3" t="s">
        <v>5125</v>
      </c>
      <c r="E1017">
        <v>9000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42303.545081018521</v>
      </c>
      <c r="T1017" s="10">
        <f t="shared" si="63"/>
        <v>42333.586747685178</v>
      </c>
    </row>
    <row r="1018" spans="1:20" ht="49" x14ac:dyDescent="0.25">
      <c r="A1018" s="6">
        <f t="shared" si="60"/>
        <v>2.8420000000000001</v>
      </c>
      <c r="B1018">
        <v>1016</v>
      </c>
      <c r="C1018" s="3" t="s">
        <v>1017</v>
      </c>
      <c r="D1018" s="3" t="s">
        <v>5126</v>
      </c>
      <c r="E1018">
        <v>100000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42421.773796296293</v>
      </c>
      <c r="T1018" s="10">
        <f t="shared" si="63"/>
        <v>42466.732129629621</v>
      </c>
    </row>
    <row r="1019" spans="1:20" ht="49" x14ac:dyDescent="0.25">
      <c r="A1019" s="6">
        <f t="shared" si="60"/>
        <v>22.878799999999998</v>
      </c>
      <c r="B1019">
        <v>1017</v>
      </c>
      <c r="C1019" s="3" t="s">
        <v>1018</v>
      </c>
      <c r="D1019" s="3" t="s">
        <v>5127</v>
      </c>
      <c r="E1019">
        <v>250000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42289.341840277775</v>
      </c>
      <c r="T1019" s="10">
        <f t="shared" si="63"/>
        <v>42329.383506944439</v>
      </c>
    </row>
    <row r="1020" spans="1:20" ht="49" x14ac:dyDescent="0.25">
      <c r="A1020" s="6">
        <f t="shared" si="60"/>
        <v>3.1050000000000022</v>
      </c>
      <c r="B1020">
        <v>1018</v>
      </c>
      <c r="C1020" s="3" t="s">
        <v>1019</v>
      </c>
      <c r="D1020" s="3" t="s">
        <v>5128</v>
      </c>
      <c r="E1020">
        <v>20000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42535.158946759257</v>
      </c>
      <c r="T1020" s="10">
        <f t="shared" si="63"/>
        <v>42565.158946759257</v>
      </c>
    </row>
    <row r="1021" spans="1:20" ht="33" x14ac:dyDescent="0.25">
      <c r="A1021" s="6">
        <f t="shared" si="60"/>
        <v>47.333333333333336</v>
      </c>
      <c r="B1021">
        <v>1019</v>
      </c>
      <c r="C1021" s="3" t="s">
        <v>1020</v>
      </c>
      <c r="D1021" s="3" t="s">
        <v>5129</v>
      </c>
      <c r="E1021">
        <v>45000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42009.640613425923</v>
      </c>
      <c r="T1021" s="10">
        <f t="shared" si="63"/>
        <v>42039.640613425923</v>
      </c>
    </row>
    <row r="1022" spans="1:20" ht="49" x14ac:dyDescent="0.25">
      <c r="A1022" s="6">
        <f t="shared" si="60"/>
        <v>205.54838709677421</v>
      </c>
      <c r="B1022">
        <v>1020</v>
      </c>
      <c r="C1022" s="3" t="s">
        <v>1021</v>
      </c>
      <c r="D1022" s="3" t="s">
        <v>5130</v>
      </c>
      <c r="E1022">
        <v>1550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42126.736215277771</v>
      </c>
      <c r="T1022" s="10">
        <f t="shared" si="63"/>
        <v>42156.699305555558</v>
      </c>
    </row>
    <row r="1023" spans="1:20" ht="49" x14ac:dyDescent="0.25">
      <c r="A1023" s="6">
        <f t="shared" si="60"/>
        <v>351.80366666666669</v>
      </c>
      <c r="B1023">
        <v>1021</v>
      </c>
      <c r="C1023" s="3" t="s">
        <v>1022</v>
      </c>
      <c r="D1023" s="3" t="s">
        <v>5131</v>
      </c>
      <c r="E1023"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42270.918645833335</v>
      </c>
      <c r="T1023" s="10">
        <f t="shared" si="63"/>
        <v>42293.833333333336</v>
      </c>
    </row>
    <row r="1024" spans="1:20" ht="33" x14ac:dyDescent="0.25">
      <c r="A1024" s="6">
        <f t="shared" si="60"/>
        <v>114.9</v>
      </c>
      <c r="B1024">
        <v>1022</v>
      </c>
      <c r="C1024" s="3" t="s">
        <v>1023</v>
      </c>
      <c r="D1024" s="3" t="s">
        <v>5132</v>
      </c>
      <c r="E1024"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42111.313391203708</v>
      </c>
      <c r="T1024" s="10">
        <f t="shared" si="63"/>
        <v>42141.313391203708</v>
      </c>
    </row>
    <row r="1025" spans="1:20" ht="49" x14ac:dyDescent="0.25">
      <c r="A1025" s="6">
        <f t="shared" si="60"/>
        <v>237.15</v>
      </c>
      <c r="B1025">
        <v>1023</v>
      </c>
      <c r="C1025" s="3" t="s">
        <v>1024</v>
      </c>
      <c r="D1025" s="3" t="s">
        <v>5133</v>
      </c>
      <c r="E1025">
        <v>2000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42145.586354166669</v>
      </c>
      <c r="T1025" s="10">
        <f t="shared" si="63"/>
        <v>42175.586354166669</v>
      </c>
    </row>
    <row r="1026" spans="1:20" ht="49" x14ac:dyDescent="0.25">
      <c r="A1026" s="6">
        <f t="shared" si="60"/>
        <v>118.63774999999998</v>
      </c>
      <c r="B1026">
        <v>1024</v>
      </c>
      <c r="C1026" s="3" t="s">
        <v>1025</v>
      </c>
      <c r="D1026" s="3" t="s">
        <v>5134</v>
      </c>
      <c r="E1026">
        <v>20000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42370.247256944444</v>
      </c>
      <c r="T1026" s="10">
        <f t="shared" si="63"/>
        <v>42400.247256944444</v>
      </c>
    </row>
    <row r="1027" spans="1:20" ht="33" x14ac:dyDescent="0.25">
      <c r="A1027" s="6">
        <f t="shared" ref="A1027:A1090" si="64">((F1027-E1027)/E1027+1)*100</f>
        <v>109.92831428571431</v>
      </c>
      <c r="B1027">
        <v>1025</v>
      </c>
      <c r="C1027" s="3" t="s">
        <v>1026</v>
      </c>
      <c r="D1027" s="3" t="s">
        <v>5135</v>
      </c>
      <c r="E1027"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>
        <f t="shared" ref="P1027:P1090" si="65">F1027/M1027</f>
        <v>71.848571428571432</v>
      </c>
      <c r="Q1027" t="s">
        <v>8325</v>
      </c>
      <c r="R1027" t="s">
        <v>8330</v>
      </c>
      <c r="S1027" s="10">
        <f t="shared" ref="S1027:S1090" si="66">(((K1027/60)/60)/24)+DATE(1970,1,1)+(-8/24)</f>
        <v>42049.500428240739</v>
      </c>
      <c r="T1027" s="10">
        <f t="shared" ref="T1027:T1090" si="67">(((J1027/60)/60)/24)+DATE(1970,1,1)+(-8/24)</f>
        <v>42079.458761574067</v>
      </c>
    </row>
    <row r="1028" spans="1:20" ht="49" x14ac:dyDescent="0.25">
      <c r="A1028" s="6">
        <f t="shared" si="64"/>
        <v>100.00828571428571</v>
      </c>
      <c r="B1028">
        <v>1026</v>
      </c>
      <c r="C1028" s="3" t="s">
        <v>1027</v>
      </c>
      <c r="D1028" s="3" t="s">
        <v>5136</v>
      </c>
      <c r="E1028">
        <v>7000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42426.074259259258</v>
      </c>
      <c r="T1028" s="10">
        <f t="shared" si="67"/>
        <v>42460.032592592594</v>
      </c>
    </row>
    <row r="1029" spans="1:20" ht="49" x14ac:dyDescent="0.25">
      <c r="A1029" s="6">
        <f t="shared" si="64"/>
        <v>103.09292094387415</v>
      </c>
      <c r="B1029">
        <v>1027</v>
      </c>
      <c r="C1029" s="3" t="s">
        <v>1028</v>
      </c>
      <c r="D1029" s="3" t="s">
        <v>5137</v>
      </c>
      <c r="E1029"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41904.700775462959</v>
      </c>
      <c r="T1029" s="10">
        <f t="shared" si="67"/>
        <v>41934.700775462959</v>
      </c>
    </row>
    <row r="1030" spans="1:20" ht="49" x14ac:dyDescent="0.25">
      <c r="A1030" s="6">
        <f t="shared" si="64"/>
        <v>117.27000000000001</v>
      </c>
      <c r="B1030">
        <v>1028</v>
      </c>
      <c r="C1030" s="3" t="s">
        <v>1029</v>
      </c>
      <c r="D1030" s="3" t="s">
        <v>5138</v>
      </c>
      <c r="E1030">
        <v>10000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42755.294039351851</v>
      </c>
      <c r="T1030" s="10">
        <f t="shared" si="67"/>
        <v>42800.499999999993</v>
      </c>
    </row>
    <row r="1031" spans="1:20" ht="33" x14ac:dyDescent="0.25">
      <c r="A1031" s="6">
        <f t="shared" si="64"/>
        <v>111.75999999999999</v>
      </c>
      <c r="B1031">
        <v>1029</v>
      </c>
      <c r="C1031" s="3" t="s">
        <v>1030</v>
      </c>
      <c r="D1031" s="3" t="s">
        <v>5139</v>
      </c>
      <c r="E1031">
        <v>10000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42044.378553240742</v>
      </c>
      <c r="T1031" s="10">
        <f t="shared" si="67"/>
        <v>42098.582638888889</v>
      </c>
    </row>
    <row r="1032" spans="1:20" ht="33" x14ac:dyDescent="0.25">
      <c r="A1032" s="6">
        <f t="shared" si="64"/>
        <v>342.09999999999997</v>
      </c>
      <c r="B1032">
        <v>1030</v>
      </c>
      <c r="C1032" s="3" t="s">
        <v>1031</v>
      </c>
      <c r="D1032" s="3" t="s">
        <v>5140</v>
      </c>
      <c r="E1032"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42611.149872685179</v>
      </c>
      <c r="T1032" s="10">
        <f t="shared" si="67"/>
        <v>42625.149872685179</v>
      </c>
    </row>
    <row r="1033" spans="1:20" ht="49" x14ac:dyDescent="0.25">
      <c r="A1033" s="6">
        <f t="shared" si="64"/>
        <v>107.4</v>
      </c>
      <c r="B1033">
        <v>1031</v>
      </c>
      <c r="C1033" s="3" t="s">
        <v>1032</v>
      </c>
      <c r="D1033" s="3" t="s">
        <v>5141</v>
      </c>
      <c r="E1033"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42324.430671296293</v>
      </c>
      <c r="T1033" s="10">
        <f t="shared" si="67"/>
        <v>42354.430671296293</v>
      </c>
    </row>
    <row r="1034" spans="1:20" ht="18" x14ac:dyDescent="0.25">
      <c r="A1034" s="6">
        <f t="shared" si="64"/>
        <v>108.49703703703703</v>
      </c>
      <c r="B1034">
        <v>1032</v>
      </c>
      <c r="C1034" s="3" t="s">
        <v>1033</v>
      </c>
      <c r="D1034" s="3" t="s">
        <v>5142</v>
      </c>
      <c r="E1034"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42514.333622685182</v>
      </c>
      <c r="T1034" s="10">
        <f t="shared" si="67"/>
        <v>42544.333622685182</v>
      </c>
    </row>
    <row r="1035" spans="1:20" ht="49" x14ac:dyDescent="0.25">
      <c r="A1035" s="6">
        <f t="shared" si="64"/>
        <v>102.86144578313252</v>
      </c>
      <c r="B1035">
        <v>1033</v>
      </c>
      <c r="C1035" s="3" t="s">
        <v>1034</v>
      </c>
      <c r="D1035" s="3" t="s">
        <v>5143</v>
      </c>
      <c r="E1035">
        <v>1328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42688.399074074077</v>
      </c>
      <c r="T1035" s="10">
        <f t="shared" si="67"/>
        <v>42716.399074074077</v>
      </c>
    </row>
    <row r="1036" spans="1:20" ht="49" x14ac:dyDescent="0.25">
      <c r="A1036" s="6">
        <f t="shared" si="64"/>
        <v>130.0018</v>
      </c>
      <c r="B1036">
        <v>1034</v>
      </c>
      <c r="C1036" s="3" t="s">
        <v>1035</v>
      </c>
      <c r="D1036" s="3" t="s">
        <v>5144</v>
      </c>
      <c r="E1036"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42554.833379629628</v>
      </c>
      <c r="T1036" s="10">
        <f t="shared" si="67"/>
        <v>42586.832638888889</v>
      </c>
    </row>
    <row r="1037" spans="1:20" ht="49" x14ac:dyDescent="0.25">
      <c r="A1037" s="6">
        <f t="shared" si="64"/>
        <v>107.65217391304347</v>
      </c>
      <c r="B1037">
        <v>1035</v>
      </c>
      <c r="C1037" s="3" t="s">
        <v>1036</v>
      </c>
      <c r="D1037" s="3" t="s">
        <v>5145</v>
      </c>
      <c r="E1037"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42016.30810185185</v>
      </c>
      <c r="T1037" s="10">
        <f t="shared" si="67"/>
        <v>42046.30810185185</v>
      </c>
    </row>
    <row r="1038" spans="1:20" ht="49" x14ac:dyDescent="0.25">
      <c r="A1038" s="6">
        <f t="shared" si="64"/>
        <v>112.36044444444444</v>
      </c>
      <c r="B1038">
        <v>1036</v>
      </c>
      <c r="C1038" s="3" t="s">
        <v>1037</v>
      </c>
      <c r="D1038" s="3" t="s">
        <v>5146</v>
      </c>
      <c r="E1038"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41249.115624999999</v>
      </c>
      <c r="T1038" s="10">
        <f t="shared" si="67"/>
        <v>41281</v>
      </c>
    </row>
    <row r="1039" spans="1:20" ht="49" x14ac:dyDescent="0.25">
      <c r="A1039" s="6">
        <f t="shared" si="64"/>
        <v>102.1</v>
      </c>
      <c r="B1039">
        <v>1037</v>
      </c>
      <c r="C1039" s="3" t="s">
        <v>1038</v>
      </c>
      <c r="D1039" s="3" t="s">
        <v>5147</v>
      </c>
      <c r="E1039"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42119.48914351852</v>
      </c>
      <c r="T1039" s="10">
        <f t="shared" si="67"/>
        <v>42141.874999999993</v>
      </c>
    </row>
    <row r="1040" spans="1:20" ht="49" x14ac:dyDescent="0.25">
      <c r="A1040" s="6">
        <f t="shared" si="64"/>
        <v>145.33333333333334</v>
      </c>
      <c r="B1040">
        <v>1038</v>
      </c>
      <c r="C1040" s="3" t="s">
        <v>1039</v>
      </c>
      <c r="D1040" s="3" t="s">
        <v>5148</v>
      </c>
      <c r="E1040"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42417.898414351854</v>
      </c>
      <c r="T1040" s="10">
        <f t="shared" si="67"/>
        <v>42447.856747685182</v>
      </c>
    </row>
    <row r="1041" spans="1:20" ht="49" x14ac:dyDescent="0.25">
      <c r="A1041" s="6">
        <f t="shared" si="64"/>
        <v>128.19999999999999</v>
      </c>
      <c r="B1041">
        <v>1039</v>
      </c>
      <c r="C1041" s="3" t="s">
        <v>1040</v>
      </c>
      <c r="D1041" s="3" t="s">
        <v>5149</v>
      </c>
      <c r="E1041"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42691.775995370372</v>
      </c>
      <c r="T1041" s="10">
        <f t="shared" si="67"/>
        <v>42716.999305555553</v>
      </c>
    </row>
    <row r="1042" spans="1:20" ht="49" x14ac:dyDescent="0.25">
      <c r="A1042" s="6">
        <f t="shared" si="64"/>
        <v>0.29411764705882248</v>
      </c>
      <c r="B1042">
        <v>1040</v>
      </c>
      <c r="C1042" s="3" t="s">
        <v>1041</v>
      </c>
      <c r="D1042" s="3" t="s">
        <v>5150</v>
      </c>
      <c r="E1042">
        <v>85000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42579.375104166662</v>
      </c>
      <c r="T1042" s="10">
        <f t="shared" si="67"/>
        <v>42609.375104166662</v>
      </c>
    </row>
    <row r="1043" spans="1:20" ht="49" x14ac:dyDescent="0.25">
      <c r="A1043" s="6">
        <f t="shared" si="64"/>
        <v>0</v>
      </c>
      <c r="B1043">
        <v>1041</v>
      </c>
      <c r="C1043" s="3" t="s">
        <v>1042</v>
      </c>
      <c r="D1043" s="3" t="s">
        <v>5151</v>
      </c>
      <c r="E1043">
        <v>50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41830.726759259262</v>
      </c>
      <c r="T1043" s="10">
        <f t="shared" si="67"/>
        <v>41850.726759259262</v>
      </c>
    </row>
    <row r="1044" spans="1:20" ht="49" x14ac:dyDescent="0.25">
      <c r="A1044" s="6">
        <f t="shared" si="64"/>
        <v>1.538461538461533</v>
      </c>
      <c r="B1044">
        <v>1042</v>
      </c>
      <c r="C1044" s="3" t="s">
        <v>1043</v>
      </c>
      <c r="D1044" s="3" t="s">
        <v>5152</v>
      </c>
      <c r="E1044">
        <v>650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41851.362824074073</v>
      </c>
      <c r="T1044" s="10">
        <f t="shared" si="67"/>
        <v>41894.083333333328</v>
      </c>
    </row>
    <row r="1045" spans="1:20" ht="49" x14ac:dyDescent="0.25">
      <c r="A1045" s="6">
        <f t="shared" si="64"/>
        <v>8.5369999999999955</v>
      </c>
      <c r="B1045">
        <v>1043</v>
      </c>
      <c r="C1045" s="3" t="s">
        <v>1044</v>
      </c>
      <c r="D1045" s="3" t="s">
        <v>5153</v>
      </c>
      <c r="E1045">
        <v>100000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42113.919618055552</v>
      </c>
      <c r="T1045" s="10">
        <f t="shared" si="67"/>
        <v>42143.919618055552</v>
      </c>
    </row>
    <row r="1046" spans="1:20" ht="49" x14ac:dyDescent="0.25">
      <c r="A1046" s="6">
        <f t="shared" si="64"/>
        <v>8.5714285714288962E-2</v>
      </c>
      <c r="B1046">
        <v>1044</v>
      </c>
      <c r="C1046" s="3" t="s">
        <v>1045</v>
      </c>
      <c r="D1046" s="3" t="s">
        <v>5154</v>
      </c>
      <c r="E1046">
        <v>7000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42011.592604166661</v>
      </c>
      <c r="T1046" s="10">
        <f t="shared" si="67"/>
        <v>42068.518749999996</v>
      </c>
    </row>
    <row r="1047" spans="1:20" ht="49" x14ac:dyDescent="0.25">
      <c r="A1047" s="6">
        <f t="shared" si="64"/>
        <v>2.6599999999999957</v>
      </c>
      <c r="B1047">
        <v>1045</v>
      </c>
      <c r="C1047" s="3" t="s">
        <v>1046</v>
      </c>
      <c r="D1047" s="3" t="s">
        <v>5155</v>
      </c>
      <c r="E1047">
        <v>10000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41844.541087962964</v>
      </c>
      <c r="T1047" s="10">
        <f t="shared" si="67"/>
        <v>41874.541087962964</v>
      </c>
    </row>
    <row r="1048" spans="1:20" ht="49" x14ac:dyDescent="0.25">
      <c r="A1048" s="6">
        <f t="shared" si="64"/>
        <v>0</v>
      </c>
      <c r="B1048">
        <v>1046</v>
      </c>
      <c r="C1048" s="3" t="s">
        <v>1047</v>
      </c>
      <c r="D1048" s="3" t="s">
        <v>5156</v>
      </c>
      <c r="E1048">
        <v>3000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42319.518055555549</v>
      </c>
      <c r="T1048" s="10">
        <f t="shared" si="67"/>
        <v>42364.518055555549</v>
      </c>
    </row>
    <row r="1049" spans="1:20" ht="49" x14ac:dyDescent="0.25">
      <c r="A1049" s="6">
        <f t="shared" si="64"/>
        <v>4.9999999999994493E-2</v>
      </c>
      <c r="B1049">
        <v>1047</v>
      </c>
      <c r="C1049" s="3" t="s">
        <v>1048</v>
      </c>
      <c r="D1049" s="3" t="s">
        <v>5157</v>
      </c>
      <c r="E1049">
        <v>2000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41918.485127314809</v>
      </c>
      <c r="T1049" s="10">
        <f t="shared" si="67"/>
        <v>41948.52679398148</v>
      </c>
    </row>
    <row r="1050" spans="1:20" ht="49" x14ac:dyDescent="0.25">
      <c r="A1050" s="6">
        <f t="shared" si="64"/>
        <v>1.4133333333333331</v>
      </c>
      <c r="B1050">
        <v>1048</v>
      </c>
      <c r="C1050" s="3" t="s">
        <v>1049</v>
      </c>
      <c r="D1050" s="3" t="s">
        <v>5158</v>
      </c>
      <c r="E1050">
        <v>15000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42597.719780092586</v>
      </c>
      <c r="T1050" s="10">
        <f t="shared" si="67"/>
        <v>42637.719780092586</v>
      </c>
    </row>
    <row r="1051" spans="1:20" ht="18" x14ac:dyDescent="0.25">
      <c r="A1051" s="6">
        <f t="shared" si="64"/>
        <v>0</v>
      </c>
      <c r="B1051">
        <v>1049</v>
      </c>
      <c r="C1051" s="3" t="s">
        <v>1050</v>
      </c>
      <c r="D1051" s="3" t="s">
        <v>5159</v>
      </c>
      <c r="E1051">
        <v>12000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42382.097743055558</v>
      </c>
      <c r="T1051" s="10">
        <f t="shared" si="67"/>
        <v>42412.097743055558</v>
      </c>
    </row>
    <row r="1052" spans="1:20" ht="18" x14ac:dyDescent="0.25">
      <c r="A1052" s="6">
        <f t="shared" si="64"/>
        <v>0</v>
      </c>
      <c r="B1052">
        <v>1050</v>
      </c>
      <c r="C1052" s="3" t="s">
        <v>1051</v>
      </c>
      <c r="D1052" s="3" t="s">
        <v>5160</v>
      </c>
      <c r="E1052">
        <v>2500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42231.463854166665</v>
      </c>
      <c r="T1052" s="10">
        <f t="shared" si="67"/>
        <v>42261.463854166665</v>
      </c>
    </row>
    <row r="1053" spans="1:20" ht="49" x14ac:dyDescent="0.25">
      <c r="A1053" s="6">
        <f t="shared" si="64"/>
        <v>0</v>
      </c>
      <c r="B1053">
        <v>1051</v>
      </c>
      <c r="C1053" s="3" t="s">
        <v>1052</v>
      </c>
      <c r="D1053" s="3" t="s">
        <v>5161</v>
      </c>
      <c r="E1053">
        <v>500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41849.680844907409</v>
      </c>
      <c r="T1053" s="10">
        <f t="shared" si="67"/>
        <v>41877.680844907409</v>
      </c>
    </row>
    <row r="1054" spans="1:20" ht="65" x14ac:dyDescent="0.25">
      <c r="A1054" s="6">
        <f t="shared" si="64"/>
        <v>0</v>
      </c>
      <c r="B1054">
        <v>1052</v>
      </c>
      <c r="C1054" s="3" t="s">
        <v>1053</v>
      </c>
      <c r="D1054" s="3" t="s">
        <v>5162</v>
      </c>
      <c r="E1054">
        <v>4336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42483.464062499996</v>
      </c>
      <c r="T1054" s="10">
        <f t="shared" si="67"/>
        <v>42527.506249999999</v>
      </c>
    </row>
    <row r="1055" spans="1:20" ht="49" x14ac:dyDescent="0.25">
      <c r="A1055" s="6">
        <f t="shared" si="64"/>
        <v>1.0000000000000009</v>
      </c>
      <c r="B1055">
        <v>1053</v>
      </c>
      <c r="C1055" s="3" t="s">
        <v>1054</v>
      </c>
      <c r="D1055" s="3" t="s">
        <v>5163</v>
      </c>
      <c r="E1055">
        <v>1500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42774.839490740742</v>
      </c>
      <c r="T1055" s="10">
        <f t="shared" si="67"/>
        <v>42799.839490740742</v>
      </c>
    </row>
    <row r="1056" spans="1:20" ht="49" x14ac:dyDescent="0.25">
      <c r="A1056" s="6">
        <f t="shared" si="64"/>
        <v>0</v>
      </c>
      <c r="B1056">
        <v>1054</v>
      </c>
      <c r="C1056" s="3" t="s">
        <v>1055</v>
      </c>
      <c r="D1056" s="3" t="s">
        <v>5164</v>
      </c>
      <c r="E1056">
        <v>2500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41831.518506944441</v>
      </c>
      <c r="T1056" s="10">
        <f t="shared" si="67"/>
        <v>41861.583333333328</v>
      </c>
    </row>
    <row r="1057" spans="1:20" ht="49" x14ac:dyDescent="0.25">
      <c r="A1057" s="6">
        <f t="shared" si="64"/>
        <v>0</v>
      </c>
      <c r="B1057">
        <v>1055</v>
      </c>
      <c r="C1057" s="3" t="s">
        <v>1056</v>
      </c>
      <c r="D1057" s="3" t="s">
        <v>5165</v>
      </c>
      <c r="E1057">
        <v>3500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42406.659085648142</v>
      </c>
      <c r="T1057" s="10">
        <f t="shared" si="67"/>
        <v>42436.659085648142</v>
      </c>
    </row>
    <row r="1058" spans="1:20" ht="49" x14ac:dyDescent="0.25">
      <c r="A1058" s="6">
        <f t="shared" si="64"/>
        <v>0</v>
      </c>
      <c r="B1058">
        <v>1056</v>
      </c>
      <c r="C1058" s="3" t="s">
        <v>1057</v>
      </c>
      <c r="D1058" s="3" t="s">
        <v>5166</v>
      </c>
      <c r="E1058">
        <v>10000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42058.386307870365</v>
      </c>
      <c r="T1058" s="10">
        <f t="shared" si="67"/>
        <v>42118.344641203708</v>
      </c>
    </row>
    <row r="1059" spans="1:20" ht="33" x14ac:dyDescent="0.25">
      <c r="A1059" s="6">
        <f t="shared" si="64"/>
        <v>0</v>
      </c>
      <c r="B1059">
        <v>1057</v>
      </c>
      <c r="C1059" s="3" t="s">
        <v>1058</v>
      </c>
      <c r="D1059" s="3" t="s">
        <v>5167</v>
      </c>
      <c r="E1059">
        <v>10000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42678.537997685176</v>
      </c>
      <c r="T1059" s="10">
        <f t="shared" si="67"/>
        <v>42708.579664351848</v>
      </c>
    </row>
    <row r="1060" spans="1:20" ht="49" x14ac:dyDescent="0.25">
      <c r="A1060" s="6">
        <f t="shared" si="64"/>
        <v>0</v>
      </c>
      <c r="B1060">
        <v>1058</v>
      </c>
      <c r="C1060" s="3" t="s">
        <v>1059</v>
      </c>
      <c r="D1060" s="3" t="s">
        <v>5168</v>
      </c>
      <c r="E1060">
        <v>40000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42047.567627314813</v>
      </c>
      <c r="T1060" s="10">
        <f t="shared" si="67"/>
        <v>42088.666666666664</v>
      </c>
    </row>
    <row r="1061" spans="1:20" ht="18" x14ac:dyDescent="0.25">
      <c r="A1061" s="6">
        <f t="shared" si="64"/>
        <v>0</v>
      </c>
      <c r="B1061">
        <v>1059</v>
      </c>
      <c r="C1061" s="3" t="s">
        <v>1060</v>
      </c>
      <c r="D1061" s="3" t="s">
        <v>5169</v>
      </c>
      <c r="E1061">
        <v>1100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42046.456666666665</v>
      </c>
      <c r="T1061" s="10">
        <f t="shared" si="67"/>
        <v>42076.415000000001</v>
      </c>
    </row>
    <row r="1062" spans="1:20" ht="49" x14ac:dyDescent="0.25">
      <c r="A1062" s="6">
        <f t="shared" si="64"/>
        <v>1.0000000000000009</v>
      </c>
      <c r="B1062">
        <v>1060</v>
      </c>
      <c r="C1062" s="3" t="s">
        <v>1061</v>
      </c>
      <c r="D1062" s="3" t="s">
        <v>5170</v>
      </c>
      <c r="E1062">
        <v>5000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42079.579780092587</v>
      </c>
      <c r="T1062" s="10">
        <f t="shared" si="67"/>
        <v>42109.579780092587</v>
      </c>
    </row>
    <row r="1063" spans="1:20" ht="33" x14ac:dyDescent="0.25">
      <c r="A1063" s="6">
        <f t="shared" si="64"/>
        <v>0</v>
      </c>
      <c r="B1063">
        <v>1061</v>
      </c>
      <c r="C1063" s="3" t="s">
        <v>1062</v>
      </c>
      <c r="D1063" s="3" t="s">
        <v>5171</v>
      </c>
      <c r="E1063">
        <v>4000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42431.943379629629</v>
      </c>
      <c r="T1063" s="10">
        <f t="shared" si="67"/>
        <v>42491.708333333336</v>
      </c>
    </row>
    <row r="1064" spans="1:20" ht="18" x14ac:dyDescent="0.25">
      <c r="A1064" s="6">
        <f t="shared" si="64"/>
        <v>95.477386934673376</v>
      </c>
      <c r="B1064">
        <v>1062</v>
      </c>
      <c r="C1064" s="3" t="s">
        <v>1063</v>
      </c>
      <c r="D1064" s="3" t="s">
        <v>5172</v>
      </c>
      <c r="E1064">
        <v>199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42556.473854166667</v>
      </c>
      <c r="T1064" s="10">
        <f t="shared" si="67"/>
        <v>42563.473854166667</v>
      </c>
    </row>
    <row r="1065" spans="1:20" ht="49" x14ac:dyDescent="0.25">
      <c r="A1065" s="6">
        <f t="shared" si="64"/>
        <v>0</v>
      </c>
      <c r="B1065">
        <v>1063</v>
      </c>
      <c r="C1065" s="3" t="s">
        <v>1064</v>
      </c>
      <c r="D1065" s="3" t="s">
        <v>5173</v>
      </c>
      <c r="E1065">
        <v>1000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42582.697476851848</v>
      </c>
      <c r="T1065" s="10">
        <f t="shared" si="67"/>
        <v>42612.697476851848</v>
      </c>
    </row>
    <row r="1066" spans="1:20" ht="49" x14ac:dyDescent="0.25">
      <c r="A1066" s="6">
        <f t="shared" si="64"/>
        <v>8.9744444444444404</v>
      </c>
      <c r="B1066">
        <v>1064</v>
      </c>
      <c r="C1066" s="3" t="s">
        <v>1065</v>
      </c>
      <c r="D1066" s="3" t="s">
        <v>5174</v>
      </c>
      <c r="E1066">
        <v>90000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41416.894710648143</v>
      </c>
      <c r="T1066" s="10">
        <f t="shared" si="67"/>
        <v>41461.894710648143</v>
      </c>
    </row>
    <row r="1067" spans="1:20" ht="49" x14ac:dyDescent="0.25">
      <c r="A1067" s="6">
        <f t="shared" si="64"/>
        <v>2.7000000000000024</v>
      </c>
      <c r="B1067">
        <v>1065</v>
      </c>
      <c r="C1067" s="3" t="s">
        <v>1066</v>
      </c>
      <c r="D1067" s="3" t="s">
        <v>5175</v>
      </c>
      <c r="E1067">
        <v>3000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41661.047708333332</v>
      </c>
      <c r="T1067" s="10">
        <f t="shared" si="67"/>
        <v>41689.047708333332</v>
      </c>
    </row>
    <row r="1068" spans="1:20" ht="49" x14ac:dyDescent="0.25">
      <c r="A1068" s="6">
        <f t="shared" si="64"/>
        <v>3.3673333333333333</v>
      </c>
      <c r="B1068">
        <v>1066</v>
      </c>
      <c r="C1068" s="3" t="s">
        <v>1067</v>
      </c>
      <c r="D1068" s="3" t="s">
        <v>5176</v>
      </c>
      <c r="E1068">
        <v>150000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41445.629421296297</v>
      </c>
      <c r="T1068" s="10">
        <f t="shared" si="67"/>
        <v>41490.629421296297</v>
      </c>
    </row>
    <row r="1069" spans="1:20" ht="49" x14ac:dyDescent="0.25">
      <c r="A1069" s="6">
        <f t="shared" si="64"/>
        <v>26</v>
      </c>
      <c r="B1069">
        <v>1067</v>
      </c>
      <c r="C1069" s="3" t="s">
        <v>1068</v>
      </c>
      <c r="D1069" s="3" t="s">
        <v>5177</v>
      </c>
      <c r="E1069">
        <v>500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41599.522349537037</v>
      </c>
      <c r="T1069" s="10">
        <f t="shared" si="67"/>
        <v>41629.522349537037</v>
      </c>
    </row>
    <row r="1070" spans="1:20" ht="49" x14ac:dyDescent="0.25">
      <c r="A1070" s="6">
        <f t="shared" si="64"/>
        <v>0.14999999999999458</v>
      </c>
      <c r="B1070">
        <v>1068</v>
      </c>
      <c r="C1070" s="3" t="s">
        <v>1069</v>
      </c>
      <c r="D1070" s="3" t="s">
        <v>5178</v>
      </c>
      <c r="E1070">
        <v>30000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42440.037777777768</v>
      </c>
      <c r="T1070" s="10">
        <f t="shared" si="67"/>
        <v>42469.996111111112</v>
      </c>
    </row>
    <row r="1071" spans="1:20" ht="49" x14ac:dyDescent="0.25">
      <c r="A1071" s="6">
        <f t="shared" si="64"/>
        <v>38.636363636363633</v>
      </c>
      <c r="B1071">
        <v>1069</v>
      </c>
      <c r="C1071" s="3" t="s">
        <v>1070</v>
      </c>
      <c r="D1071" s="3" t="s">
        <v>5179</v>
      </c>
      <c r="E1071">
        <v>2200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41571.896516203698</v>
      </c>
      <c r="T1071" s="10">
        <f t="shared" si="67"/>
        <v>41603.93818287037</v>
      </c>
    </row>
    <row r="1072" spans="1:20" ht="49" x14ac:dyDescent="0.25">
      <c r="A1072" s="6">
        <f t="shared" si="64"/>
        <v>0.70000000000000062</v>
      </c>
      <c r="B1072">
        <v>1070</v>
      </c>
      <c r="C1072" s="3" t="s">
        <v>1071</v>
      </c>
      <c r="D1072" s="3" t="s">
        <v>5180</v>
      </c>
      <c r="E1072">
        <v>10000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41162.678495370368</v>
      </c>
      <c r="T1072" s="10">
        <f t="shared" si="67"/>
        <v>41182.678495370368</v>
      </c>
    </row>
    <row r="1073" spans="1:20" ht="49" x14ac:dyDescent="0.25">
      <c r="A1073" s="6">
        <f t="shared" si="64"/>
        <v>0</v>
      </c>
      <c r="B1073">
        <v>1071</v>
      </c>
      <c r="C1073" s="3" t="s">
        <v>1072</v>
      </c>
      <c r="D1073" s="3" t="s">
        <v>5181</v>
      </c>
      <c r="E1073">
        <v>100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42295.420057870368</v>
      </c>
      <c r="T1073" s="10">
        <f t="shared" si="67"/>
        <v>42325.461724537039</v>
      </c>
    </row>
    <row r="1074" spans="1:20" ht="49" x14ac:dyDescent="0.25">
      <c r="A1074" s="6">
        <f t="shared" si="64"/>
        <v>6.8000000000001393E-2</v>
      </c>
      <c r="B1074">
        <v>1072</v>
      </c>
      <c r="C1074" s="3" t="s">
        <v>1073</v>
      </c>
      <c r="D1074" s="3" t="s">
        <v>5182</v>
      </c>
      <c r="E1074">
        <v>75000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41645.498807870368</v>
      </c>
      <c r="T1074" s="10">
        <f t="shared" si="67"/>
        <v>41675.498807870368</v>
      </c>
    </row>
    <row r="1075" spans="1:20" ht="33" x14ac:dyDescent="0.25">
      <c r="A1075" s="6">
        <f t="shared" si="64"/>
        <v>1.3333333333333308</v>
      </c>
      <c r="B1075">
        <v>1073</v>
      </c>
      <c r="C1075" s="3" t="s">
        <v>1074</v>
      </c>
      <c r="D1075" s="3" t="s">
        <v>5183</v>
      </c>
      <c r="E1075">
        <v>750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40802.631261574068</v>
      </c>
      <c r="T1075" s="10">
        <f t="shared" si="67"/>
        <v>40832.631261574068</v>
      </c>
    </row>
    <row r="1076" spans="1:20" ht="49" x14ac:dyDescent="0.25">
      <c r="A1076" s="6">
        <f t="shared" si="64"/>
        <v>6.3092592592592585</v>
      </c>
      <c r="B1076">
        <v>1074</v>
      </c>
      <c r="C1076" s="3" t="s">
        <v>1075</v>
      </c>
      <c r="D1076" s="3" t="s">
        <v>5184</v>
      </c>
      <c r="E1076">
        <v>54000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41612.839641203704</v>
      </c>
      <c r="T1076" s="10">
        <f t="shared" si="67"/>
        <v>41642.839641203704</v>
      </c>
    </row>
    <row r="1077" spans="1:20" ht="33" x14ac:dyDescent="0.25">
      <c r="A1077" s="6">
        <f t="shared" si="64"/>
        <v>4.5000000000000036</v>
      </c>
      <c r="B1077">
        <v>1075</v>
      </c>
      <c r="C1077" s="3" t="s">
        <v>1076</v>
      </c>
      <c r="D1077" s="3" t="s">
        <v>5185</v>
      </c>
      <c r="E1077">
        <v>1000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41005.570787037032</v>
      </c>
      <c r="T1077" s="10">
        <f t="shared" si="67"/>
        <v>41035.570787037032</v>
      </c>
    </row>
    <row r="1078" spans="1:20" ht="49" x14ac:dyDescent="0.25">
      <c r="A1078" s="6">
        <f t="shared" si="64"/>
        <v>62.765333333333338</v>
      </c>
      <c r="B1078">
        <v>1076</v>
      </c>
      <c r="C1078" s="3" t="s">
        <v>1077</v>
      </c>
      <c r="D1078" s="3" t="s">
        <v>5186</v>
      </c>
      <c r="E1078">
        <v>75000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41838.044560185182</v>
      </c>
      <c r="T1078" s="10">
        <f t="shared" si="67"/>
        <v>41893.044560185182</v>
      </c>
    </row>
    <row r="1079" spans="1:20" ht="49" x14ac:dyDescent="0.25">
      <c r="A1079" s="6">
        <f t="shared" si="64"/>
        <v>29.376000000000001</v>
      </c>
      <c r="B1079">
        <v>1077</v>
      </c>
      <c r="C1079" s="3" t="s">
        <v>1078</v>
      </c>
      <c r="D1079" s="3" t="s">
        <v>5187</v>
      </c>
      <c r="E1079">
        <v>25000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42352.833460648144</v>
      </c>
      <c r="T1079" s="10">
        <f t="shared" si="67"/>
        <v>42382.833460648144</v>
      </c>
    </row>
    <row r="1080" spans="1:20" ht="49" x14ac:dyDescent="0.25">
      <c r="A1080" s="6">
        <f t="shared" si="64"/>
        <v>7.4999999999999956</v>
      </c>
      <c r="B1080">
        <v>1078</v>
      </c>
      <c r="C1080" s="3" t="s">
        <v>1079</v>
      </c>
      <c r="D1080" s="3" t="s">
        <v>5188</v>
      </c>
      <c r="E1080">
        <v>600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40700.862511574072</v>
      </c>
      <c r="T1080" s="10">
        <f t="shared" si="67"/>
        <v>40745.862511574072</v>
      </c>
    </row>
    <row r="1081" spans="1:20" ht="49" x14ac:dyDescent="0.25">
      <c r="A1081" s="6">
        <f t="shared" si="64"/>
        <v>2.6076923076923109</v>
      </c>
      <c r="B1081">
        <v>1079</v>
      </c>
      <c r="C1081" s="3" t="s">
        <v>1080</v>
      </c>
      <c r="D1081" s="3" t="s">
        <v>5189</v>
      </c>
      <c r="E1081">
        <v>26000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42479.23305555556</v>
      </c>
      <c r="T1081" s="10">
        <f t="shared" si="67"/>
        <v>42504.23305555556</v>
      </c>
    </row>
    <row r="1082" spans="1:20" ht="49" x14ac:dyDescent="0.25">
      <c r="A1082" s="6">
        <f t="shared" si="64"/>
        <v>9.1049999999999969</v>
      </c>
      <c r="B1082">
        <v>1080</v>
      </c>
      <c r="C1082" s="3" t="s">
        <v>1081</v>
      </c>
      <c r="D1082" s="3" t="s">
        <v>5190</v>
      </c>
      <c r="E1082">
        <v>20000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41739.804780092592</v>
      </c>
      <c r="T1082" s="10">
        <f t="shared" si="67"/>
        <v>41769.804780092592</v>
      </c>
    </row>
    <row r="1083" spans="1:20" ht="49" x14ac:dyDescent="0.25">
      <c r="A1083" s="6">
        <f t="shared" si="64"/>
        <v>1.7647058823533346E-2</v>
      </c>
      <c r="B1083">
        <v>1081</v>
      </c>
      <c r="C1083" s="3" t="s">
        <v>1082</v>
      </c>
      <c r="D1083" s="3" t="s">
        <v>5191</v>
      </c>
      <c r="E1083">
        <v>68000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42002.593657407408</v>
      </c>
      <c r="T1083" s="10">
        <f t="shared" si="67"/>
        <v>42032.593657407408</v>
      </c>
    </row>
    <row r="1084" spans="1:20" ht="33" x14ac:dyDescent="0.25">
      <c r="A1084" s="6">
        <f t="shared" si="64"/>
        <v>0.56000000000000494</v>
      </c>
      <c r="B1084">
        <v>1082</v>
      </c>
      <c r="C1084" s="3" t="s">
        <v>1083</v>
      </c>
      <c r="D1084" s="3" t="s">
        <v>5192</v>
      </c>
      <c r="E1084">
        <v>10000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41101.572777777779</v>
      </c>
      <c r="T1084" s="10">
        <f t="shared" si="67"/>
        <v>41131.572777777779</v>
      </c>
    </row>
    <row r="1085" spans="1:20" ht="49" x14ac:dyDescent="0.25">
      <c r="A1085" s="6">
        <f t="shared" si="64"/>
        <v>0.81999999999999851</v>
      </c>
      <c r="B1085">
        <v>1083</v>
      </c>
      <c r="C1085" s="3" t="s">
        <v>1084</v>
      </c>
      <c r="D1085" s="3" t="s">
        <v>5193</v>
      </c>
      <c r="E1085">
        <v>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41793.326192129629</v>
      </c>
      <c r="T1085" s="10">
        <f t="shared" si="67"/>
        <v>41853.326192129629</v>
      </c>
    </row>
    <row r="1086" spans="1:20" ht="18" x14ac:dyDescent="0.25">
      <c r="A1086" s="6">
        <f t="shared" si="64"/>
        <v>0</v>
      </c>
      <c r="B1086">
        <v>1084</v>
      </c>
      <c r="C1086" s="3" t="s">
        <v>1085</v>
      </c>
      <c r="D1086" s="3" t="s">
        <v>5194</v>
      </c>
      <c r="E1086">
        <v>550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41829.578749999993</v>
      </c>
      <c r="T1086" s="10">
        <f t="shared" si="67"/>
        <v>41859.578749999993</v>
      </c>
    </row>
    <row r="1087" spans="1:20" ht="33" x14ac:dyDescent="0.25">
      <c r="A1087" s="6">
        <f t="shared" si="64"/>
        <v>3.4200000000000008</v>
      </c>
      <c r="B1087">
        <v>1085</v>
      </c>
      <c r="C1087" s="3" t="s">
        <v>1086</v>
      </c>
      <c r="D1087" s="3" t="s">
        <v>5195</v>
      </c>
      <c r="E1087">
        <v>30000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42413.337673611109</v>
      </c>
      <c r="T1087" s="10">
        <f t="shared" si="67"/>
        <v>42443.296006944445</v>
      </c>
    </row>
    <row r="1088" spans="1:20" ht="18" x14ac:dyDescent="0.25">
      <c r="A1088" s="6">
        <f t="shared" si="64"/>
        <v>8.3333333333335258E-2</v>
      </c>
      <c r="B1088">
        <v>1086</v>
      </c>
      <c r="C1088" s="3" t="s">
        <v>1087</v>
      </c>
      <c r="D1088" s="3" t="s">
        <v>5196</v>
      </c>
      <c r="E1088">
        <v>18000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41845.533460648148</v>
      </c>
      <c r="T1088" s="10">
        <f t="shared" si="67"/>
        <v>41875.533460648148</v>
      </c>
    </row>
    <row r="1089" spans="1:20" ht="49" x14ac:dyDescent="0.25">
      <c r="A1089" s="6">
        <f t="shared" si="64"/>
        <v>0</v>
      </c>
      <c r="B1089">
        <v>1087</v>
      </c>
      <c r="C1089" s="3" t="s">
        <v>1088</v>
      </c>
      <c r="D1089" s="3" t="s">
        <v>5197</v>
      </c>
      <c r="E1089">
        <v>1100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41775.380636574075</v>
      </c>
      <c r="T1089" s="10">
        <f t="shared" si="67"/>
        <v>41805.380636574075</v>
      </c>
    </row>
    <row r="1090" spans="1:20" ht="33" x14ac:dyDescent="0.25">
      <c r="A1090" s="6">
        <f t="shared" si="64"/>
        <v>14.182977777777772</v>
      </c>
      <c r="B1090">
        <v>1088</v>
      </c>
      <c r="C1090" s="3" t="s">
        <v>1089</v>
      </c>
      <c r="D1090" s="3" t="s">
        <v>5198</v>
      </c>
      <c r="E1090">
        <v>45000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41723.466053240736</v>
      </c>
      <c r="T1090" s="10">
        <f t="shared" si="67"/>
        <v>41753.466053240736</v>
      </c>
    </row>
    <row r="1091" spans="1:20" ht="33" x14ac:dyDescent="0.25">
      <c r="A1091" s="6">
        <f t="shared" ref="A1091:A1154" si="68">((F1091-E1091)/E1091+1)*100</f>
        <v>7.8266666666666707</v>
      </c>
      <c r="B1091">
        <v>1089</v>
      </c>
      <c r="C1091" s="3" t="s">
        <v>1090</v>
      </c>
      <c r="D1091" s="3" t="s">
        <v>5199</v>
      </c>
      <c r="E1091">
        <v>15000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>
        <f t="shared" ref="P1091:P1154" si="69">F1091/M1091</f>
        <v>23.959183673469386</v>
      </c>
      <c r="Q1091" t="s">
        <v>8333</v>
      </c>
      <c r="R1091" t="s">
        <v>8334</v>
      </c>
      <c r="S1091" s="10">
        <f t="shared" ref="S1091:S1154" si="70">(((K1091/60)/60)/24)+DATE(1970,1,1)+(-8/24)</f>
        <v>42150.856192129628</v>
      </c>
      <c r="T1091" s="10">
        <f t="shared" ref="T1091:T1154" si="71">(((J1091/60)/60)/24)+DATE(1970,1,1)+(-8/24)</f>
        <v>42180.856192129628</v>
      </c>
    </row>
    <row r="1092" spans="1:20" ht="49" x14ac:dyDescent="0.25">
      <c r="A1092" s="6">
        <f t="shared" si="68"/>
        <v>3.8464497269019571E-2</v>
      </c>
      <c r="B1092">
        <v>1090</v>
      </c>
      <c r="C1092" s="3" t="s">
        <v>1091</v>
      </c>
      <c r="D1092" s="3" t="s">
        <v>5200</v>
      </c>
      <c r="E1092">
        <v>12999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42122.852465277778</v>
      </c>
      <c r="T1092" s="10">
        <f t="shared" si="71"/>
        <v>42152.852465277778</v>
      </c>
    </row>
    <row r="1093" spans="1:20" ht="49" x14ac:dyDescent="0.25">
      <c r="A1093" s="6">
        <f t="shared" si="68"/>
        <v>12.5</v>
      </c>
      <c r="B1093">
        <v>1091</v>
      </c>
      <c r="C1093" s="3" t="s">
        <v>1092</v>
      </c>
      <c r="D1093" s="3" t="s">
        <v>5201</v>
      </c>
      <c r="E1093">
        <v>200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42440.486944444441</v>
      </c>
      <c r="T1093" s="10">
        <f t="shared" si="71"/>
        <v>42470.44527777777</v>
      </c>
    </row>
    <row r="1094" spans="1:20" ht="49" x14ac:dyDescent="0.25">
      <c r="A1094" s="6">
        <f t="shared" si="68"/>
        <v>1.0499999999999954</v>
      </c>
      <c r="B1094">
        <v>1092</v>
      </c>
      <c r="C1094" s="3" t="s">
        <v>1093</v>
      </c>
      <c r="D1094" s="3" t="s">
        <v>5202</v>
      </c>
      <c r="E1094">
        <v>2000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41249.692569444444</v>
      </c>
      <c r="T1094" s="10">
        <f t="shared" si="71"/>
        <v>41279.692569444444</v>
      </c>
    </row>
    <row r="1095" spans="1:20" ht="49" x14ac:dyDescent="0.25">
      <c r="A1095" s="6">
        <f t="shared" si="68"/>
        <v>14.083333333333336</v>
      </c>
      <c r="B1095">
        <v>1093</v>
      </c>
      <c r="C1095" s="3" t="s">
        <v>1094</v>
      </c>
      <c r="D1095" s="3" t="s">
        <v>5203</v>
      </c>
      <c r="E1095">
        <v>300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42396.640474537031</v>
      </c>
      <c r="T1095" s="10">
        <f t="shared" si="71"/>
        <v>42411.640474537031</v>
      </c>
    </row>
    <row r="1096" spans="1:20" ht="49" x14ac:dyDescent="0.25">
      <c r="A1096" s="6">
        <f t="shared" si="68"/>
        <v>18.300055555555559</v>
      </c>
      <c r="B1096">
        <v>1094</v>
      </c>
      <c r="C1096" s="3" t="s">
        <v>1095</v>
      </c>
      <c r="D1096" s="3" t="s">
        <v>5204</v>
      </c>
      <c r="E1096">
        <v>18000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40795.380011574067</v>
      </c>
      <c r="T1096" s="10">
        <f t="shared" si="71"/>
        <v>40825.380011574067</v>
      </c>
    </row>
    <row r="1097" spans="1:20" ht="49" x14ac:dyDescent="0.25">
      <c r="A1097" s="6">
        <f t="shared" si="68"/>
        <v>5.0347999999999953</v>
      </c>
      <c r="B1097">
        <v>1095</v>
      </c>
      <c r="C1097" s="3" t="s">
        <v>1096</v>
      </c>
      <c r="D1097" s="3" t="s">
        <v>5205</v>
      </c>
      <c r="E1097">
        <v>500000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41486.203935185185</v>
      </c>
      <c r="T1097" s="10">
        <f t="shared" si="71"/>
        <v>41516.203935185185</v>
      </c>
    </row>
    <row r="1098" spans="1:20" ht="49" x14ac:dyDescent="0.25">
      <c r="A1098" s="6">
        <f t="shared" si="68"/>
        <v>17.933333333333334</v>
      </c>
      <c r="B1098">
        <v>1096</v>
      </c>
      <c r="C1098" s="3" t="s">
        <v>1097</v>
      </c>
      <c r="D1098" s="3" t="s">
        <v>5206</v>
      </c>
      <c r="E1098">
        <v>12000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41885.184652777774</v>
      </c>
      <c r="T1098" s="10">
        <f t="shared" si="71"/>
        <v>41915.8125</v>
      </c>
    </row>
    <row r="1099" spans="1:20" ht="49" x14ac:dyDescent="0.25">
      <c r="A1099" s="6">
        <f t="shared" si="68"/>
        <v>4.6999999999997044E-2</v>
      </c>
      <c r="B1099">
        <v>1097</v>
      </c>
      <c r="C1099" s="3" t="s">
        <v>1098</v>
      </c>
      <c r="D1099" s="3" t="s">
        <v>5207</v>
      </c>
      <c r="E1099">
        <v>100000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41660.459224537037</v>
      </c>
      <c r="T1099" s="10">
        <f t="shared" si="71"/>
        <v>41700.459224537037</v>
      </c>
    </row>
    <row r="1100" spans="1:20" ht="33" x14ac:dyDescent="0.25">
      <c r="A1100" s="6">
        <f t="shared" si="68"/>
        <v>7.2119999999999962</v>
      </c>
      <c r="B1100">
        <v>1098</v>
      </c>
      <c r="C1100" s="3" t="s">
        <v>1099</v>
      </c>
      <c r="D1100" s="3" t="s">
        <v>5208</v>
      </c>
      <c r="E1100">
        <v>25000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41712.429340277777</v>
      </c>
      <c r="T1100" s="10">
        <f t="shared" si="71"/>
        <v>41742.429340277777</v>
      </c>
    </row>
    <row r="1101" spans="1:20" ht="49" x14ac:dyDescent="0.25">
      <c r="A1101" s="6">
        <f t="shared" si="68"/>
        <v>0.50000000000000044</v>
      </c>
      <c r="B1101">
        <v>1099</v>
      </c>
      <c r="C1101" s="3" t="s">
        <v>1100</v>
      </c>
      <c r="D1101" s="3" t="s">
        <v>5209</v>
      </c>
      <c r="E1101">
        <v>5000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42107.503101851849</v>
      </c>
      <c r="T1101" s="10">
        <f t="shared" si="71"/>
        <v>42137.503101851849</v>
      </c>
    </row>
    <row r="1102" spans="1:20" ht="49" x14ac:dyDescent="0.25">
      <c r="A1102" s="6">
        <f t="shared" si="68"/>
        <v>2.5000000000000022</v>
      </c>
      <c r="B1102">
        <v>1100</v>
      </c>
      <c r="C1102" s="3" t="s">
        <v>1101</v>
      </c>
      <c r="D1102" s="3" t="s">
        <v>5210</v>
      </c>
      <c r="E1102">
        <v>4000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42383.777442129627</v>
      </c>
      <c r="T1102" s="10">
        <f t="shared" si="71"/>
        <v>42413.777442129627</v>
      </c>
    </row>
    <row r="1103" spans="1:20" ht="33" x14ac:dyDescent="0.25">
      <c r="A1103" s="6">
        <f t="shared" si="68"/>
        <v>4.1000000000002146E-2</v>
      </c>
      <c r="B1103">
        <v>1101</v>
      </c>
      <c r="C1103" s="3" t="s">
        <v>1102</v>
      </c>
      <c r="D1103" s="3" t="s">
        <v>5211</v>
      </c>
      <c r="E1103">
        <v>100000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42538.439097222225</v>
      </c>
      <c r="T1103" s="10">
        <f t="shared" si="71"/>
        <v>42565.424999999996</v>
      </c>
    </row>
    <row r="1104" spans="1:20" ht="49" x14ac:dyDescent="0.25">
      <c r="A1104" s="6">
        <f t="shared" si="68"/>
        <v>5.3124999999999982</v>
      </c>
      <c r="B1104">
        <v>1102</v>
      </c>
      <c r="C1104" s="3" t="s">
        <v>1103</v>
      </c>
      <c r="D1104" s="3" t="s">
        <v>5212</v>
      </c>
      <c r="E1104">
        <v>8000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41576.712094907409</v>
      </c>
      <c r="T1104" s="10">
        <f t="shared" si="71"/>
        <v>41616.915972222218</v>
      </c>
    </row>
    <row r="1105" spans="1:20" ht="49" x14ac:dyDescent="0.25">
      <c r="A1105" s="6">
        <f t="shared" si="68"/>
        <v>1.6199999999999992</v>
      </c>
      <c r="B1105">
        <v>1103</v>
      </c>
      <c r="C1105" s="3" t="s">
        <v>1104</v>
      </c>
      <c r="D1105" s="3" t="s">
        <v>5213</v>
      </c>
      <c r="E1105">
        <v>15000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42478.888773148145</v>
      </c>
      <c r="T1105" s="10">
        <f t="shared" si="71"/>
        <v>42538.888773148145</v>
      </c>
    </row>
    <row r="1106" spans="1:20" ht="49" x14ac:dyDescent="0.25">
      <c r="A1106" s="6">
        <f t="shared" si="68"/>
        <v>4.9516666666666653</v>
      </c>
      <c r="B1106">
        <v>1104</v>
      </c>
      <c r="C1106" s="3" t="s">
        <v>1105</v>
      </c>
      <c r="D1106" s="3" t="s">
        <v>5214</v>
      </c>
      <c r="E1106">
        <v>60000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41771.076631944445</v>
      </c>
      <c r="T1106" s="10">
        <f t="shared" si="71"/>
        <v>41801.076631944445</v>
      </c>
    </row>
    <row r="1107" spans="1:20" ht="49" x14ac:dyDescent="0.25">
      <c r="A1107" s="6">
        <f t="shared" si="68"/>
        <v>0.15899999999999803</v>
      </c>
      <c r="B1107">
        <v>1105</v>
      </c>
      <c r="C1107" s="3" t="s">
        <v>1106</v>
      </c>
      <c r="D1107" s="3" t="s">
        <v>5215</v>
      </c>
      <c r="E1107">
        <v>900000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41691.802395833329</v>
      </c>
      <c r="T1107" s="10">
        <f t="shared" si="71"/>
        <v>41721.760729166665</v>
      </c>
    </row>
    <row r="1108" spans="1:20" ht="49" x14ac:dyDescent="0.25">
      <c r="A1108" s="6">
        <f t="shared" si="68"/>
        <v>41.25</v>
      </c>
      <c r="B1108">
        <v>1106</v>
      </c>
      <c r="C1108" s="3" t="s">
        <v>1107</v>
      </c>
      <c r="D1108" s="3" t="s">
        <v>5216</v>
      </c>
      <c r="E1108">
        <v>400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40973.407118055555</v>
      </c>
      <c r="T1108" s="10">
        <f t="shared" si="71"/>
        <v>41003.365451388883</v>
      </c>
    </row>
    <row r="1109" spans="1:20" ht="65" x14ac:dyDescent="0.25">
      <c r="A1109" s="6">
        <f t="shared" si="68"/>
        <v>0</v>
      </c>
      <c r="B1109">
        <v>1107</v>
      </c>
      <c r="C1109" s="3" t="s">
        <v>1108</v>
      </c>
      <c r="D1109" s="3" t="s">
        <v>5217</v>
      </c>
      <c r="E1109">
        <v>10000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41813.528055555551</v>
      </c>
      <c r="T1109" s="10">
        <f t="shared" si="71"/>
        <v>41843.528055555551</v>
      </c>
    </row>
    <row r="1110" spans="1:20" ht="49" x14ac:dyDescent="0.25">
      <c r="A1110" s="6">
        <f t="shared" si="68"/>
        <v>2.9299999999999993</v>
      </c>
      <c r="B1110">
        <v>1108</v>
      </c>
      <c r="C1110" s="3" t="s">
        <v>1109</v>
      </c>
      <c r="D1110" s="3" t="s">
        <v>5218</v>
      </c>
      <c r="E1110">
        <v>25000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40952.30364583333</v>
      </c>
      <c r="T1110" s="10">
        <f t="shared" si="71"/>
        <v>41012.261979166666</v>
      </c>
    </row>
    <row r="1111" spans="1:20" ht="49" x14ac:dyDescent="0.25">
      <c r="A1111" s="6">
        <f t="shared" si="68"/>
        <v>0.44999999999999485</v>
      </c>
      <c r="B1111">
        <v>1109</v>
      </c>
      <c r="C1111" s="3" t="s">
        <v>1110</v>
      </c>
      <c r="D1111" s="3" t="s">
        <v>5219</v>
      </c>
      <c r="E1111">
        <v>10000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42662.418865740743</v>
      </c>
      <c r="T1111" s="10">
        <f t="shared" si="71"/>
        <v>42692.4605324074</v>
      </c>
    </row>
    <row r="1112" spans="1:20" ht="49" x14ac:dyDescent="0.25">
      <c r="A1112" s="6">
        <f t="shared" si="68"/>
        <v>0.50999999999999934</v>
      </c>
      <c r="B1112">
        <v>1110</v>
      </c>
      <c r="C1112" s="3" t="s">
        <v>1111</v>
      </c>
      <c r="D1112" s="3" t="s">
        <v>5220</v>
      </c>
      <c r="E1112">
        <v>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41220.59979166666</v>
      </c>
      <c r="T1112" s="10">
        <f t="shared" si="71"/>
        <v>41250.59979166666</v>
      </c>
    </row>
    <row r="1113" spans="1:20" ht="49" x14ac:dyDescent="0.25">
      <c r="A1113" s="6">
        <f t="shared" si="68"/>
        <v>3.9999999999995595E-2</v>
      </c>
      <c r="B1113">
        <v>1111</v>
      </c>
      <c r="C1113" s="3" t="s">
        <v>1112</v>
      </c>
      <c r="D1113" s="3" t="s">
        <v>5221</v>
      </c>
      <c r="E1113">
        <v>2500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42346.870254629634</v>
      </c>
      <c r="T1113" s="10">
        <f t="shared" si="71"/>
        <v>42376.870254629634</v>
      </c>
    </row>
    <row r="1114" spans="1:20" ht="49" x14ac:dyDescent="0.25">
      <c r="A1114" s="6">
        <f t="shared" si="68"/>
        <v>35.537409090909087</v>
      </c>
      <c r="B1114">
        <v>1112</v>
      </c>
      <c r="C1114" s="3" t="s">
        <v>1113</v>
      </c>
      <c r="D1114" s="3" t="s">
        <v>5222</v>
      </c>
      <c r="E1114">
        <v>88000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41963.426053240742</v>
      </c>
      <c r="T1114" s="10">
        <f t="shared" si="71"/>
        <v>42023.020833333336</v>
      </c>
    </row>
    <row r="1115" spans="1:20" ht="49" x14ac:dyDescent="0.25">
      <c r="A1115" s="6">
        <f t="shared" si="68"/>
        <v>0.50000000000000044</v>
      </c>
      <c r="B1115">
        <v>1113</v>
      </c>
      <c r="C1115" s="3" t="s">
        <v>1114</v>
      </c>
      <c r="D1115" s="3" t="s">
        <v>5223</v>
      </c>
      <c r="E1115">
        <v>1000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41835.643749999996</v>
      </c>
      <c r="T1115" s="10">
        <f t="shared" si="71"/>
        <v>41865.643749999996</v>
      </c>
    </row>
    <row r="1116" spans="1:20" ht="49" x14ac:dyDescent="0.25">
      <c r="A1116" s="6">
        <f t="shared" si="68"/>
        <v>0.16666666666667052</v>
      </c>
      <c r="B1116">
        <v>1114</v>
      </c>
      <c r="C1116" s="3" t="s">
        <v>1115</v>
      </c>
      <c r="D1116" s="3" t="s">
        <v>5224</v>
      </c>
      <c r="E1116">
        <v>6000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41526.01258101852</v>
      </c>
      <c r="T1116" s="10">
        <f t="shared" si="71"/>
        <v>41556.01258101852</v>
      </c>
    </row>
    <row r="1117" spans="1:20" ht="49" x14ac:dyDescent="0.25">
      <c r="A1117" s="6">
        <f t="shared" si="68"/>
        <v>0.13250000000000206</v>
      </c>
      <c r="B1117">
        <v>1115</v>
      </c>
      <c r="C1117" s="3" t="s">
        <v>1116</v>
      </c>
      <c r="D1117" s="3" t="s">
        <v>5225</v>
      </c>
      <c r="E1117">
        <v>40000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42429.362210648142</v>
      </c>
      <c r="T1117" s="10">
        <f t="shared" si="71"/>
        <v>42459.320543981477</v>
      </c>
    </row>
    <row r="1118" spans="1:20" ht="33" x14ac:dyDescent="0.25">
      <c r="A1118" s="6">
        <f t="shared" si="68"/>
        <v>3.5704000000003067E-2</v>
      </c>
      <c r="B1118">
        <v>1116</v>
      </c>
      <c r="C1118" s="3" t="s">
        <v>1117</v>
      </c>
      <c r="D1118" s="3" t="s">
        <v>5226</v>
      </c>
      <c r="E1118">
        <v>500000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41009.513981481476</v>
      </c>
      <c r="T1118" s="10">
        <f t="shared" si="71"/>
        <v>41069.513981481476</v>
      </c>
    </row>
    <row r="1119" spans="1:20" ht="49" x14ac:dyDescent="0.25">
      <c r="A1119" s="6">
        <f t="shared" si="68"/>
        <v>8.2999999999999972</v>
      </c>
      <c r="B1119">
        <v>1117</v>
      </c>
      <c r="C1119" s="3" t="s">
        <v>1118</v>
      </c>
      <c r="D1119" s="3" t="s">
        <v>5227</v>
      </c>
      <c r="E1119">
        <v>1000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42333.265196759261</v>
      </c>
      <c r="T1119" s="10">
        <f t="shared" si="71"/>
        <v>42363.265196759261</v>
      </c>
    </row>
    <row r="1120" spans="1:20" ht="49" x14ac:dyDescent="0.25">
      <c r="A1120" s="6">
        <f t="shared" si="68"/>
        <v>2.4222222222222256</v>
      </c>
      <c r="B1120">
        <v>1118</v>
      </c>
      <c r="C1120" s="3" t="s">
        <v>1119</v>
      </c>
      <c r="D1120" s="3" t="s">
        <v>5228</v>
      </c>
      <c r="E1120">
        <v>4500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41703.833090277774</v>
      </c>
      <c r="T1120" s="10">
        <f t="shared" si="71"/>
        <v>41733.79142361111</v>
      </c>
    </row>
    <row r="1121" spans="1:20" ht="49" x14ac:dyDescent="0.25">
      <c r="A1121" s="6">
        <f t="shared" si="68"/>
        <v>0.23809523809523725</v>
      </c>
      <c r="B1121">
        <v>1119</v>
      </c>
      <c r="C1121" s="3" t="s">
        <v>1120</v>
      </c>
      <c r="D1121" s="3" t="s">
        <v>5229</v>
      </c>
      <c r="E1121">
        <v>2100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41722.459074074075</v>
      </c>
      <c r="T1121" s="10">
        <f t="shared" si="71"/>
        <v>41735.459074074075</v>
      </c>
    </row>
    <row r="1122" spans="1:20" ht="33" x14ac:dyDescent="0.25">
      <c r="A1122" s="6">
        <f t="shared" si="68"/>
        <v>0</v>
      </c>
      <c r="B1122">
        <v>1120</v>
      </c>
      <c r="C1122" s="3" t="s">
        <v>1121</v>
      </c>
      <c r="D1122" s="3" t="s">
        <v>5230</v>
      </c>
      <c r="E1122">
        <v>25000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40799.539351851847</v>
      </c>
      <c r="T1122" s="10">
        <f t="shared" si="71"/>
        <v>40844.539351851847</v>
      </c>
    </row>
    <row r="1123" spans="1:20" ht="49" x14ac:dyDescent="0.25">
      <c r="A1123" s="6">
        <f t="shared" si="68"/>
        <v>1.1600000000000499E-2</v>
      </c>
      <c r="B1123">
        <v>1121</v>
      </c>
      <c r="C1123" s="3" t="s">
        <v>1122</v>
      </c>
      <c r="D1123" s="3" t="s">
        <v>5231</v>
      </c>
      <c r="E1123">
        <v>250000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42412.60087962963</v>
      </c>
      <c r="T1123" s="10">
        <f t="shared" si="71"/>
        <v>42442.559212962959</v>
      </c>
    </row>
    <row r="1124" spans="1:20" ht="49" x14ac:dyDescent="0.25">
      <c r="A1124" s="6">
        <f t="shared" si="68"/>
        <v>0</v>
      </c>
      <c r="B1124">
        <v>1122</v>
      </c>
      <c r="C1124" s="3" t="s">
        <v>1123</v>
      </c>
      <c r="D1124" s="3" t="s">
        <v>5232</v>
      </c>
      <c r="E1124">
        <v>3200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41410.370659722219</v>
      </c>
      <c r="T1124" s="10">
        <f t="shared" si="71"/>
        <v>41424.370659722219</v>
      </c>
    </row>
    <row r="1125" spans="1:20" ht="49" x14ac:dyDescent="0.25">
      <c r="A1125" s="6">
        <f t="shared" si="68"/>
        <v>0.21999999999999797</v>
      </c>
      <c r="B1125">
        <v>1123</v>
      </c>
      <c r="C1125" s="3" t="s">
        <v>1124</v>
      </c>
      <c r="D1125" s="3" t="s">
        <v>5233</v>
      </c>
      <c r="E1125">
        <v>5000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41718.190370370365</v>
      </c>
      <c r="T1125" s="10">
        <f t="shared" si="71"/>
        <v>41748.190370370365</v>
      </c>
    </row>
    <row r="1126" spans="1:20" ht="49" x14ac:dyDescent="0.25">
      <c r="A1126" s="6">
        <f t="shared" si="68"/>
        <v>0.47222222222221832</v>
      </c>
      <c r="B1126">
        <v>1124</v>
      </c>
      <c r="C1126" s="3" t="s">
        <v>1125</v>
      </c>
      <c r="D1126" s="3" t="s">
        <v>5234</v>
      </c>
      <c r="E1126">
        <v>90000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42094.333923611113</v>
      </c>
      <c r="T1126" s="10">
        <f t="shared" si="71"/>
        <v>42124.333923611113</v>
      </c>
    </row>
    <row r="1127" spans="1:20" ht="49" x14ac:dyDescent="0.25">
      <c r="A1127" s="6">
        <f t="shared" si="68"/>
        <v>0</v>
      </c>
      <c r="B1127">
        <v>1125</v>
      </c>
      <c r="C1127" s="3" t="s">
        <v>1126</v>
      </c>
      <c r="D1127" s="3" t="s">
        <v>5235</v>
      </c>
      <c r="E1127">
        <v>3000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42212.290856481479</v>
      </c>
      <c r="T1127" s="10">
        <f t="shared" si="71"/>
        <v>42272.290856481479</v>
      </c>
    </row>
    <row r="1128" spans="1:20" ht="33" x14ac:dyDescent="0.25">
      <c r="A1128" s="6">
        <f t="shared" si="68"/>
        <v>0.50000000000000044</v>
      </c>
      <c r="B1128">
        <v>1126</v>
      </c>
      <c r="C1128" s="3" t="s">
        <v>1127</v>
      </c>
      <c r="D1128" s="3" t="s">
        <v>5236</v>
      </c>
      <c r="E1128">
        <v>2000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42534.99414351851</v>
      </c>
      <c r="T1128" s="10">
        <f t="shared" si="71"/>
        <v>42564.99414351851</v>
      </c>
    </row>
    <row r="1129" spans="1:20" ht="65" x14ac:dyDescent="0.25">
      <c r="A1129" s="6">
        <f t="shared" si="68"/>
        <v>1.6714285714285682</v>
      </c>
      <c r="B1129">
        <v>1127</v>
      </c>
      <c r="C1129" s="3" t="s">
        <v>1128</v>
      </c>
      <c r="D1129" s="3" t="s">
        <v>5237</v>
      </c>
      <c r="E1129">
        <v>35000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41926.520833333328</v>
      </c>
      <c r="T1129" s="10">
        <f t="shared" si="71"/>
        <v>41957.562499999993</v>
      </c>
    </row>
    <row r="1130" spans="1:20" ht="18" x14ac:dyDescent="0.25">
      <c r="A1130" s="6">
        <f t="shared" si="68"/>
        <v>0.10000000000000009</v>
      </c>
      <c r="B1130">
        <v>1128</v>
      </c>
      <c r="C1130" s="3" t="s">
        <v>1129</v>
      </c>
      <c r="D1130" s="3" t="s">
        <v>5238</v>
      </c>
      <c r="E1130">
        <v>1000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41828.316168981481</v>
      </c>
      <c r="T1130" s="10">
        <f t="shared" si="71"/>
        <v>41858.316168981481</v>
      </c>
    </row>
    <row r="1131" spans="1:20" ht="49" x14ac:dyDescent="0.25">
      <c r="A1131" s="6">
        <f t="shared" si="68"/>
        <v>0.10499999999999954</v>
      </c>
      <c r="B1131">
        <v>1129</v>
      </c>
      <c r="C1131" s="3" t="s">
        <v>1130</v>
      </c>
      <c r="D1131" s="3" t="s">
        <v>5239</v>
      </c>
      <c r="E1131">
        <v>20000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42495.931631944441</v>
      </c>
      <c r="T1131" s="10">
        <f t="shared" si="71"/>
        <v>42525.931631944441</v>
      </c>
    </row>
    <row r="1132" spans="1:20" ht="49" x14ac:dyDescent="0.25">
      <c r="A1132" s="6">
        <f t="shared" si="68"/>
        <v>0.21999999999999797</v>
      </c>
      <c r="B1132">
        <v>1130</v>
      </c>
      <c r="C1132" s="3" t="s">
        <v>1131</v>
      </c>
      <c r="D1132" s="3" t="s">
        <v>5240</v>
      </c>
      <c r="E1132">
        <v>5000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41908.663194444445</v>
      </c>
      <c r="T1132" s="10">
        <f t="shared" si="71"/>
        <v>41968.704861111109</v>
      </c>
    </row>
    <row r="1133" spans="1:20" ht="49" x14ac:dyDescent="0.25">
      <c r="A1133" s="6">
        <f t="shared" si="68"/>
        <v>0</v>
      </c>
      <c r="B1133">
        <v>1131</v>
      </c>
      <c r="C1133" s="3" t="s">
        <v>1132</v>
      </c>
      <c r="D1133" s="3" t="s">
        <v>5241</v>
      </c>
      <c r="E1133">
        <v>40000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42332.574861111112</v>
      </c>
      <c r="T1133" s="10">
        <f t="shared" si="71"/>
        <v>42362.574861111112</v>
      </c>
    </row>
    <row r="1134" spans="1:20" ht="49" x14ac:dyDescent="0.25">
      <c r="A1134" s="6">
        <f t="shared" si="68"/>
        <v>14.380000000000004</v>
      </c>
      <c r="B1134">
        <v>1132</v>
      </c>
      <c r="C1134" s="3" t="s">
        <v>1133</v>
      </c>
      <c r="D1134" s="3" t="s">
        <v>5242</v>
      </c>
      <c r="E1134">
        <v>10000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42705.782071759262</v>
      </c>
      <c r="T1134" s="10">
        <f t="shared" si="71"/>
        <v>42735.782071759262</v>
      </c>
    </row>
    <row r="1135" spans="1:20" ht="49" x14ac:dyDescent="0.25">
      <c r="A1135" s="6">
        <f t="shared" si="68"/>
        <v>0.66666666666667096</v>
      </c>
      <c r="B1135">
        <v>1133</v>
      </c>
      <c r="C1135" s="3" t="s">
        <v>1134</v>
      </c>
      <c r="D1135" s="3" t="s">
        <v>5243</v>
      </c>
      <c r="E1135">
        <v>3000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41821.073854166665</v>
      </c>
      <c r="T1135" s="10">
        <f t="shared" si="71"/>
        <v>41851.073854166665</v>
      </c>
    </row>
    <row r="1136" spans="1:20" ht="49" x14ac:dyDescent="0.25">
      <c r="A1136" s="6">
        <f t="shared" si="68"/>
        <v>4.0000000000040004E-3</v>
      </c>
      <c r="B1136">
        <v>1134</v>
      </c>
      <c r="C1136" s="3" t="s">
        <v>1135</v>
      </c>
      <c r="D1136" s="3" t="s">
        <v>5244</v>
      </c>
      <c r="E1136">
        <v>25000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41957.95171296296</v>
      </c>
      <c r="T1136" s="10">
        <f t="shared" si="71"/>
        <v>41971.856249999997</v>
      </c>
    </row>
    <row r="1137" spans="1:20" ht="65" x14ac:dyDescent="0.25">
      <c r="A1137" s="6">
        <f t="shared" si="68"/>
        <v>5.0000000000000044</v>
      </c>
      <c r="B1137">
        <v>1135</v>
      </c>
      <c r="C1137" s="3" t="s">
        <v>1136</v>
      </c>
      <c r="D1137" s="3" t="s">
        <v>5245</v>
      </c>
      <c r="E1137">
        <v>1000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42558.656180555547</v>
      </c>
      <c r="T1137" s="10">
        <f t="shared" si="71"/>
        <v>42588.656180555547</v>
      </c>
    </row>
    <row r="1138" spans="1:20" ht="49" x14ac:dyDescent="0.25">
      <c r="A1138" s="6">
        <f t="shared" si="68"/>
        <v>6.4439140811455857</v>
      </c>
      <c r="B1138">
        <v>1136</v>
      </c>
      <c r="C1138" s="3" t="s">
        <v>1137</v>
      </c>
      <c r="D1138" s="3" t="s">
        <v>5246</v>
      </c>
      <c r="E1138">
        <v>4190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42327.338298611103</v>
      </c>
      <c r="T1138" s="10">
        <f t="shared" si="71"/>
        <v>42357.338298611103</v>
      </c>
    </row>
    <row r="1139" spans="1:20" ht="49" x14ac:dyDescent="0.25">
      <c r="A1139" s="6">
        <f t="shared" si="68"/>
        <v>39.5</v>
      </c>
      <c r="B1139">
        <v>1137</v>
      </c>
      <c r="C1139" s="3" t="s">
        <v>1138</v>
      </c>
      <c r="D1139" s="3" t="s">
        <v>5247</v>
      </c>
      <c r="E1139">
        <v>25000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42453.486354166664</v>
      </c>
      <c r="T1139" s="10">
        <f t="shared" si="71"/>
        <v>42483.486354166664</v>
      </c>
    </row>
    <row r="1140" spans="1:20" ht="49" x14ac:dyDescent="0.25">
      <c r="A1140" s="6">
        <f t="shared" si="68"/>
        <v>0.35714285714285587</v>
      </c>
      <c r="B1140">
        <v>1138</v>
      </c>
      <c r="C1140" s="3" t="s">
        <v>1139</v>
      </c>
      <c r="D1140" s="3" t="s">
        <v>5248</v>
      </c>
      <c r="E1140">
        <v>35000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42736.573275462964</v>
      </c>
      <c r="T1140" s="10">
        <f t="shared" si="71"/>
        <v>42756.573275462964</v>
      </c>
    </row>
    <row r="1141" spans="1:20" ht="49" x14ac:dyDescent="0.25">
      <c r="A1141" s="6">
        <f t="shared" si="68"/>
        <v>6.2499999999998668E-2</v>
      </c>
      <c r="B1141">
        <v>1139</v>
      </c>
      <c r="C1141" s="3" t="s">
        <v>1140</v>
      </c>
      <c r="D1141" s="3" t="s">
        <v>5249</v>
      </c>
      <c r="E1141">
        <v>8000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41975.014189814807</v>
      </c>
      <c r="T1141" s="10">
        <f t="shared" si="71"/>
        <v>42005.014189814807</v>
      </c>
    </row>
    <row r="1142" spans="1:20" ht="49" x14ac:dyDescent="0.25">
      <c r="A1142" s="6">
        <f t="shared" si="68"/>
        <v>0</v>
      </c>
      <c r="B1142">
        <v>1140</v>
      </c>
      <c r="C1142" s="3" t="s">
        <v>1141</v>
      </c>
      <c r="D1142" s="3" t="s">
        <v>5250</v>
      </c>
      <c r="E1142">
        <v>5000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42192.128715277773</v>
      </c>
      <c r="T1142" s="10">
        <f t="shared" si="71"/>
        <v>42222.128715277773</v>
      </c>
    </row>
    <row r="1143" spans="1:20" ht="18" x14ac:dyDescent="0.25">
      <c r="A1143" s="6">
        <f t="shared" si="68"/>
        <v>0</v>
      </c>
      <c r="B1143">
        <v>1141</v>
      </c>
      <c r="C1143" s="3" t="s">
        <v>1142</v>
      </c>
      <c r="D1143" s="3" t="s">
        <v>5251</v>
      </c>
      <c r="E1143">
        <v>500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42164.366319444445</v>
      </c>
      <c r="T1143" s="10">
        <f t="shared" si="71"/>
        <v>42194.366319444445</v>
      </c>
    </row>
    <row r="1144" spans="1:20" ht="49" x14ac:dyDescent="0.25">
      <c r="A1144" s="6">
        <f t="shared" si="68"/>
        <v>0</v>
      </c>
      <c r="B1144">
        <v>1142</v>
      </c>
      <c r="C1144" s="3" t="s">
        <v>1143</v>
      </c>
      <c r="D1144" s="3" t="s">
        <v>5252</v>
      </c>
      <c r="E1144">
        <v>4000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42021.672766203708</v>
      </c>
      <c r="T1144" s="10">
        <f t="shared" si="71"/>
        <v>42051.672766203708</v>
      </c>
    </row>
    <row r="1145" spans="1:20" ht="49" x14ac:dyDescent="0.25">
      <c r="A1145" s="6">
        <f t="shared" si="68"/>
        <v>0.41333333333333222</v>
      </c>
      <c r="B1145">
        <v>1143</v>
      </c>
      <c r="C1145" s="3" t="s">
        <v>1144</v>
      </c>
      <c r="D1145" s="3" t="s">
        <v>5253</v>
      </c>
      <c r="E1145">
        <v>45000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42324.860254629624</v>
      </c>
      <c r="T1145" s="10">
        <f t="shared" si="71"/>
        <v>42354.860254629624</v>
      </c>
    </row>
    <row r="1146" spans="1:20" ht="49" x14ac:dyDescent="0.25">
      <c r="A1146" s="6">
        <f t="shared" si="68"/>
        <v>0</v>
      </c>
      <c r="B1146">
        <v>1144</v>
      </c>
      <c r="C1146" s="3" t="s">
        <v>1145</v>
      </c>
      <c r="D1146" s="3" t="s">
        <v>5254</v>
      </c>
      <c r="E1146">
        <v>9300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42092.848611111105</v>
      </c>
      <c r="T1146" s="10">
        <f t="shared" si="71"/>
        <v>42122.848611111105</v>
      </c>
    </row>
    <row r="1147" spans="1:20" ht="49" x14ac:dyDescent="0.25">
      <c r="A1147" s="6">
        <f t="shared" si="68"/>
        <v>0.12499999999999734</v>
      </c>
      <c r="B1147">
        <v>1145</v>
      </c>
      <c r="C1147" s="3" t="s">
        <v>1146</v>
      </c>
      <c r="D1147" s="3" t="s">
        <v>5255</v>
      </c>
      <c r="E1147">
        <v>80000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41854.414259259262</v>
      </c>
      <c r="T1147" s="10">
        <f t="shared" si="71"/>
        <v>41914.414259259262</v>
      </c>
    </row>
    <row r="1148" spans="1:20" ht="33" x14ac:dyDescent="0.25">
      <c r="A1148" s="6">
        <f t="shared" si="68"/>
        <v>8.8333333333333375</v>
      </c>
      <c r="B1148">
        <v>1146</v>
      </c>
      <c r="C1148" s="3" t="s">
        <v>1147</v>
      </c>
      <c r="D1148" s="3" t="s">
        <v>5256</v>
      </c>
      <c r="E1148">
        <v>6000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41723.620057870365</v>
      </c>
      <c r="T1148" s="10">
        <f t="shared" si="71"/>
        <v>41761.620057870365</v>
      </c>
    </row>
    <row r="1149" spans="1:20" ht="49" x14ac:dyDescent="0.25">
      <c r="A1149" s="6">
        <f t="shared" si="68"/>
        <v>0</v>
      </c>
      <c r="B1149">
        <v>1147</v>
      </c>
      <c r="C1149" s="3" t="s">
        <v>1148</v>
      </c>
      <c r="D1149" s="3" t="s">
        <v>5257</v>
      </c>
      <c r="E1149">
        <v>25000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41871.638692129629</v>
      </c>
      <c r="T1149" s="10">
        <f t="shared" si="71"/>
        <v>41931.638692129629</v>
      </c>
    </row>
    <row r="1150" spans="1:20" ht="33" x14ac:dyDescent="0.25">
      <c r="A1150" s="6">
        <f t="shared" si="68"/>
        <v>0.48666666666666858</v>
      </c>
      <c r="B1150">
        <v>1148</v>
      </c>
      <c r="C1150" s="3" t="s">
        <v>1149</v>
      </c>
      <c r="D1150" s="3" t="s">
        <v>5258</v>
      </c>
      <c r="E1150">
        <v>15000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42674.837743055548</v>
      </c>
      <c r="T1150" s="10">
        <f t="shared" si="71"/>
        <v>42704.87940972222</v>
      </c>
    </row>
    <row r="1151" spans="1:20" ht="33" x14ac:dyDescent="0.25">
      <c r="A1151" s="6">
        <f t="shared" si="68"/>
        <v>0.14999999999999458</v>
      </c>
      <c r="B1151">
        <v>1149</v>
      </c>
      <c r="C1151" s="3" t="s">
        <v>1150</v>
      </c>
      <c r="D1151" s="3" t="s">
        <v>5259</v>
      </c>
      <c r="E1151">
        <v>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42507.376921296294</v>
      </c>
      <c r="T1151" s="10">
        <f t="shared" si="71"/>
        <v>42537.376921296294</v>
      </c>
    </row>
    <row r="1152" spans="1:20" ht="33" x14ac:dyDescent="0.25">
      <c r="A1152" s="6">
        <f t="shared" si="68"/>
        <v>10.08</v>
      </c>
      <c r="B1152">
        <v>1150</v>
      </c>
      <c r="C1152" s="3" t="s">
        <v>1151</v>
      </c>
      <c r="D1152" s="3" t="s">
        <v>5260</v>
      </c>
      <c r="E1152">
        <v>2500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42317.62123842592</v>
      </c>
      <c r="T1152" s="10">
        <f t="shared" si="71"/>
        <v>42377.62123842592</v>
      </c>
    </row>
    <row r="1153" spans="1:20" ht="49" x14ac:dyDescent="0.25">
      <c r="A1153" s="6">
        <f t="shared" si="68"/>
        <v>0</v>
      </c>
      <c r="B1153">
        <v>1151</v>
      </c>
      <c r="C1153" s="3" t="s">
        <v>1152</v>
      </c>
      <c r="D1153" s="3" t="s">
        <v>5261</v>
      </c>
      <c r="E1153">
        <v>25000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42223.769247685181</v>
      </c>
      <c r="T1153" s="10">
        <f t="shared" si="71"/>
        <v>42253.769247685181</v>
      </c>
    </row>
    <row r="1154" spans="1:20" ht="18" x14ac:dyDescent="0.25">
      <c r="A1154" s="6">
        <f t="shared" si="68"/>
        <v>5.6937499999999979</v>
      </c>
      <c r="B1154">
        <v>1152</v>
      </c>
      <c r="C1154" s="3" t="s">
        <v>1153</v>
      </c>
      <c r="D1154" s="3" t="s">
        <v>5262</v>
      </c>
      <c r="E1154">
        <v>16000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42109.376296296294</v>
      </c>
      <c r="T1154" s="10">
        <f t="shared" si="71"/>
        <v>42139.376296296294</v>
      </c>
    </row>
    <row r="1155" spans="1:20" ht="33" x14ac:dyDescent="0.25">
      <c r="A1155" s="6">
        <f t="shared" ref="A1155:A1218" si="72">((F1155-E1155)/E1155+1)*100</f>
        <v>0.62499999999999778</v>
      </c>
      <c r="B1155">
        <v>1153</v>
      </c>
      <c r="C1155" s="3" t="s">
        <v>1154</v>
      </c>
      <c r="D1155" s="3" t="s">
        <v>5263</v>
      </c>
      <c r="E1155">
        <v>8000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>
        <f t="shared" ref="P1155:P1218" si="73">F1155/M1155</f>
        <v>50</v>
      </c>
      <c r="Q1155" t="s">
        <v>8336</v>
      </c>
      <c r="R1155" t="s">
        <v>8337</v>
      </c>
      <c r="S1155" s="10">
        <f t="shared" ref="S1155:S1218" si="74">(((K1155/60)/60)/24)+DATE(1970,1,1)+(-8/24)</f>
        <v>42143.380844907406</v>
      </c>
      <c r="T1155" s="10">
        <f t="shared" ref="T1155:T1218" si="75">(((J1155/60)/60)/24)+DATE(1970,1,1)+(-8/24)</f>
        <v>42173.380844907406</v>
      </c>
    </row>
    <row r="1156" spans="1:20" ht="49" x14ac:dyDescent="0.25">
      <c r="A1156" s="6">
        <f t="shared" si="72"/>
        <v>6.4999999999999947</v>
      </c>
      <c r="B1156">
        <v>1154</v>
      </c>
      <c r="C1156" s="3" t="s">
        <v>1155</v>
      </c>
      <c r="D1156" s="3" t="s">
        <v>5264</v>
      </c>
      <c r="E1156">
        <v>5000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42222.775532407402</v>
      </c>
      <c r="T1156" s="10">
        <f t="shared" si="75"/>
        <v>42252.775532407402</v>
      </c>
    </row>
    <row r="1157" spans="1:20" ht="49" x14ac:dyDescent="0.25">
      <c r="A1157" s="6">
        <f t="shared" si="72"/>
        <v>0.75199999999999712</v>
      </c>
      <c r="B1157">
        <v>1155</v>
      </c>
      <c r="C1157" s="3" t="s">
        <v>1156</v>
      </c>
      <c r="D1157" s="3" t="s">
        <v>5265</v>
      </c>
      <c r="E1157">
        <v>25000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41835.430648148147</v>
      </c>
      <c r="T1157" s="10">
        <f t="shared" si="75"/>
        <v>41865.430648148147</v>
      </c>
    </row>
    <row r="1158" spans="1:20" ht="49" x14ac:dyDescent="0.25">
      <c r="A1158" s="6">
        <f t="shared" si="72"/>
        <v>0</v>
      </c>
      <c r="B1158">
        <v>1156</v>
      </c>
      <c r="C1158" s="3" t="s">
        <v>1157</v>
      </c>
      <c r="D1158" s="3" t="s">
        <v>5266</v>
      </c>
      <c r="E1158">
        <v>6500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42028.737986111104</v>
      </c>
      <c r="T1158" s="10">
        <f t="shared" si="75"/>
        <v>42058.737986111104</v>
      </c>
    </row>
    <row r="1159" spans="1:20" ht="49" x14ac:dyDescent="0.25">
      <c r="A1159" s="6">
        <f t="shared" si="72"/>
        <v>1.5100000000000002</v>
      </c>
      <c r="B1159">
        <v>1157</v>
      </c>
      <c r="C1159" s="3" t="s">
        <v>1158</v>
      </c>
      <c r="D1159" s="3" t="s">
        <v>5267</v>
      </c>
      <c r="E1159">
        <v>10000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41918.294907407406</v>
      </c>
      <c r="T1159" s="10">
        <f t="shared" si="75"/>
        <v>41978.336574074077</v>
      </c>
    </row>
    <row r="1160" spans="1:20" ht="49" x14ac:dyDescent="0.25">
      <c r="A1160" s="6">
        <f t="shared" si="72"/>
        <v>0.46666666666667078</v>
      </c>
      <c r="B1160">
        <v>1158</v>
      </c>
      <c r="C1160" s="3" t="s">
        <v>1159</v>
      </c>
      <c r="D1160" s="3" t="s">
        <v>5268</v>
      </c>
      <c r="E1160">
        <v>7500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41951.758425925924</v>
      </c>
      <c r="T1160" s="10">
        <f t="shared" si="75"/>
        <v>41981.758425925924</v>
      </c>
    </row>
    <row r="1161" spans="1:20" ht="49" x14ac:dyDescent="0.25">
      <c r="A1161" s="6">
        <f t="shared" si="72"/>
        <v>0</v>
      </c>
      <c r="B1161">
        <v>1159</v>
      </c>
      <c r="C1161" s="3" t="s">
        <v>1160</v>
      </c>
      <c r="D1161" s="3" t="s">
        <v>5269</v>
      </c>
      <c r="E1161">
        <v>6750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42154.393113425926</v>
      </c>
      <c r="T1161" s="10">
        <f t="shared" si="75"/>
        <v>42185.322916666664</v>
      </c>
    </row>
    <row r="1162" spans="1:20" ht="49" x14ac:dyDescent="0.25">
      <c r="A1162" s="6">
        <f t="shared" si="72"/>
        <v>3.8499999999999979</v>
      </c>
      <c r="B1162">
        <v>1160</v>
      </c>
      <c r="C1162" s="3" t="s">
        <v>1161</v>
      </c>
      <c r="D1162" s="3" t="s">
        <v>5270</v>
      </c>
      <c r="E1162">
        <v>30000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42060.821597222217</v>
      </c>
      <c r="T1162" s="10">
        <f t="shared" si="75"/>
        <v>42090.77993055556</v>
      </c>
    </row>
    <row r="1163" spans="1:20" ht="49" x14ac:dyDescent="0.25">
      <c r="A1163" s="6">
        <f t="shared" si="72"/>
        <v>0</v>
      </c>
      <c r="B1163">
        <v>1161</v>
      </c>
      <c r="C1163" s="3" t="s">
        <v>1162</v>
      </c>
      <c r="D1163" s="3" t="s">
        <v>5271</v>
      </c>
      <c r="E1163">
        <v>18000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42122.296168981477</v>
      </c>
      <c r="T1163" s="10">
        <f t="shared" si="75"/>
        <v>42143.296168981477</v>
      </c>
    </row>
    <row r="1164" spans="1:20" ht="49" x14ac:dyDescent="0.25">
      <c r="A1164" s="6">
        <f t="shared" si="72"/>
        <v>5.8333333333338011E-2</v>
      </c>
      <c r="B1164">
        <v>1162</v>
      </c>
      <c r="C1164" s="3" t="s">
        <v>1163</v>
      </c>
      <c r="D1164" s="3" t="s">
        <v>5272</v>
      </c>
      <c r="E1164">
        <v>60000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41876.350277777776</v>
      </c>
      <c r="T1164" s="10">
        <f t="shared" si="75"/>
        <v>41907.350277777776</v>
      </c>
    </row>
    <row r="1165" spans="1:20" ht="49" x14ac:dyDescent="0.25">
      <c r="A1165" s="6">
        <f t="shared" si="72"/>
        <v>0</v>
      </c>
      <c r="B1165">
        <v>1163</v>
      </c>
      <c r="C1165" s="3" t="s">
        <v>1164</v>
      </c>
      <c r="D1165" s="3" t="s">
        <v>5273</v>
      </c>
      <c r="E1165">
        <v>5200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41830.390277777777</v>
      </c>
      <c r="T1165" s="10">
        <f t="shared" si="75"/>
        <v>41860.390277777777</v>
      </c>
    </row>
    <row r="1166" spans="1:20" ht="65" x14ac:dyDescent="0.25">
      <c r="A1166" s="6">
        <f t="shared" si="72"/>
        <v>0</v>
      </c>
      <c r="B1166">
        <v>1164</v>
      </c>
      <c r="C1166" s="3" t="s">
        <v>1165</v>
      </c>
      <c r="D1166" s="3" t="s">
        <v>5274</v>
      </c>
      <c r="E1166">
        <v>10000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42509.39099537037</v>
      </c>
      <c r="T1166" s="10">
        <f t="shared" si="75"/>
        <v>42539.39099537037</v>
      </c>
    </row>
    <row r="1167" spans="1:20" ht="49" x14ac:dyDescent="0.25">
      <c r="A1167" s="6">
        <f t="shared" si="72"/>
        <v>20.704999999999995</v>
      </c>
      <c r="B1167">
        <v>1165</v>
      </c>
      <c r="C1167" s="3" t="s">
        <v>1166</v>
      </c>
      <c r="D1167" s="3" t="s">
        <v>5275</v>
      </c>
      <c r="E1167">
        <v>10000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41791.881134259253</v>
      </c>
      <c r="T1167" s="10">
        <f t="shared" si="75"/>
        <v>41825.881134259253</v>
      </c>
    </row>
    <row r="1168" spans="1:20" ht="49" x14ac:dyDescent="0.25">
      <c r="A1168" s="6">
        <f t="shared" si="72"/>
        <v>19.14</v>
      </c>
      <c r="B1168">
        <v>1166</v>
      </c>
      <c r="C1168" s="3" t="s">
        <v>1167</v>
      </c>
      <c r="D1168" s="3" t="s">
        <v>5276</v>
      </c>
      <c r="E1168">
        <v>15000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42150.152106481481</v>
      </c>
      <c r="T1168" s="10">
        <f t="shared" si="75"/>
        <v>42180.833333333336</v>
      </c>
    </row>
    <row r="1169" spans="1:20" ht="49" x14ac:dyDescent="0.25">
      <c r="A1169" s="6">
        <f t="shared" si="72"/>
        <v>1.6316666666666646</v>
      </c>
      <c r="B1169">
        <v>1167</v>
      </c>
      <c r="C1169" s="3" t="s">
        <v>1168</v>
      </c>
      <c r="D1169" s="3" t="s">
        <v>5277</v>
      </c>
      <c r="E1169">
        <v>60000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41863.401562499996</v>
      </c>
      <c r="T1169" s="10">
        <f t="shared" si="75"/>
        <v>41894.401562499996</v>
      </c>
    </row>
    <row r="1170" spans="1:20" ht="49" x14ac:dyDescent="0.25">
      <c r="A1170" s="6">
        <f t="shared" si="72"/>
        <v>5.6666666666666643</v>
      </c>
      <c r="B1170">
        <v>1168</v>
      </c>
      <c r="C1170" s="3" t="s">
        <v>1169</v>
      </c>
      <c r="D1170" s="3" t="s">
        <v>5278</v>
      </c>
      <c r="E1170">
        <v>18000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42604.720659722218</v>
      </c>
      <c r="T1170" s="10">
        <f t="shared" si="75"/>
        <v>42634.720659722218</v>
      </c>
    </row>
    <row r="1171" spans="1:20" ht="49" x14ac:dyDescent="0.25">
      <c r="A1171" s="6">
        <f t="shared" si="72"/>
        <v>0.17000000000000348</v>
      </c>
      <c r="B1171">
        <v>1169</v>
      </c>
      <c r="C1171" s="3" t="s">
        <v>1170</v>
      </c>
      <c r="D1171" s="3" t="s">
        <v>5279</v>
      </c>
      <c r="E1171">
        <v>10000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42027.020405092589</v>
      </c>
      <c r="T1171" s="10">
        <f t="shared" si="75"/>
        <v>42057.020405092589</v>
      </c>
    </row>
    <row r="1172" spans="1:20" ht="49" x14ac:dyDescent="0.25">
      <c r="A1172" s="6">
        <f t="shared" si="72"/>
        <v>0.40000000000000036</v>
      </c>
      <c r="B1172">
        <v>1170</v>
      </c>
      <c r="C1172" s="3" t="s">
        <v>1171</v>
      </c>
      <c r="D1172" s="3" t="s">
        <v>5280</v>
      </c>
      <c r="E1172">
        <v>25000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42124.559849537036</v>
      </c>
      <c r="T1172" s="10">
        <f t="shared" si="75"/>
        <v>42154.559849537036</v>
      </c>
    </row>
    <row r="1173" spans="1:20" ht="33" x14ac:dyDescent="0.25">
      <c r="A1173" s="6">
        <f t="shared" si="72"/>
        <v>0.10000000000000009</v>
      </c>
      <c r="B1173">
        <v>1171</v>
      </c>
      <c r="C1173" s="3" t="s">
        <v>1172</v>
      </c>
      <c r="D1173" s="3" t="s">
        <v>5281</v>
      </c>
      <c r="E1173">
        <v>25000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41938.471377314811</v>
      </c>
      <c r="T1173" s="10">
        <f t="shared" si="75"/>
        <v>41956.513043981475</v>
      </c>
    </row>
    <row r="1174" spans="1:20" ht="18" x14ac:dyDescent="0.25">
      <c r="A1174" s="6">
        <f t="shared" si="72"/>
        <v>0</v>
      </c>
      <c r="B1174">
        <v>1172</v>
      </c>
      <c r="C1174" s="3" t="s">
        <v>1173</v>
      </c>
      <c r="D1174" s="3" t="s">
        <v>5282</v>
      </c>
      <c r="E1174">
        <v>9000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41841.348981481482</v>
      </c>
      <c r="T1174" s="10">
        <f t="shared" si="75"/>
        <v>41871.348981481482</v>
      </c>
    </row>
    <row r="1175" spans="1:20" ht="49" x14ac:dyDescent="0.25">
      <c r="A1175" s="6">
        <f t="shared" si="72"/>
        <v>2.4000000000001798E-2</v>
      </c>
      <c r="B1175">
        <v>1173</v>
      </c>
      <c r="C1175" s="3" t="s">
        <v>1174</v>
      </c>
      <c r="D1175" s="3" t="s">
        <v>5283</v>
      </c>
      <c r="E1175">
        <v>125000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42183.85251157407</v>
      </c>
      <c r="T1175" s="10">
        <f t="shared" si="75"/>
        <v>42218.85251157407</v>
      </c>
    </row>
    <row r="1176" spans="1:20" ht="49" x14ac:dyDescent="0.25">
      <c r="A1176" s="6">
        <f t="shared" si="72"/>
        <v>5.9066666666666716</v>
      </c>
      <c r="B1176">
        <v>1174</v>
      </c>
      <c r="C1176" s="3" t="s">
        <v>1175</v>
      </c>
      <c r="D1176" s="3" t="s">
        <v>5284</v>
      </c>
      <c r="E1176">
        <v>15000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42468.508414351854</v>
      </c>
      <c r="T1176" s="10">
        <f t="shared" si="75"/>
        <v>42498.508414351854</v>
      </c>
    </row>
    <row r="1177" spans="1:20" ht="49" x14ac:dyDescent="0.25">
      <c r="A1177" s="6">
        <f t="shared" si="72"/>
        <v>2.9249999999999998</v>
      </c>
      <c r="B1177">
        <v>1175</v>
      </c>
      <c r="C1177" s="3" t="s">
        <v>1176</v>
      </c>
      <c r="D1177" s="3" t="s">
        <v>5285</v>
      </c>
      <c r="E1177">
        <v>20000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42170.395127314812</v>
      </c>
      <c r="T1177" s="10">
        <f t="shared" si="75"/>
        <v>42200.395127314812</v>
      </c>
    </row>
    <row r="1178" spans="1:20" ht="65" x14ac:dyDescent="0.25">
      <c r="A1178" s="6">
        <f t="shared" si="72"/>
        <v>5.714285714286671E-3</v>
      </c>
      <c r="B1178">
        <v>1176</v>
      </c>
      <c r="C1178" s="3" t="s">
        <v>1177</v>
      </c>
      <c r="D1178" s="3" t="s">
        <v>5286</v>
      </c>
      <c r="E1178">
        <v>175000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42745.686319444438</v>
      </c>
      <c r="T1178" s="10">
        <f t="shared" si="75"/>
        <v>42800.208333333336</v>
      </c>
    </row>
    <row r="1179" spans="1:20" ht="49" x14ac:dyDescent="0.25">
      <c r="A1179" s="6">
        <f t="shared" si="72"/>
        <v>0</v>
      </c>
      <c r="B1179">
        <v>1177</v>
      </c>
      <c r="C1179" s="3" t="s">
        <v>1178</v>
      </c>
      <c r="D1179" s="3" t="s">
        <v>5287</v>
      </c>
      <c r="E1179">
        <v>6000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41897.327499999999</v>
      </c>
      <c r="T1179" s="10">
        <f t="shared" si="75"/>
        <v>41927.327499999999</v>
      </c>
    </row>
    <row r="1180" spans="1:20" ht="49" x14ac:dyDescent="0.25">
      <c r="A1180" s="6">
        <f t="shared" si="72"/>
        <v>6.6666666666659324E-3</v>
      </c>
      <c r="B1180">
        <v>1178</v>
      </c>
      <c r="C1180" s="3" t="s">
        <v>1179</v>
      </c>
      <c r="D1180" s="3" t="s">
        <v>5288</v>
      </c>
      <c r="E1180">
        <v>75000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41837.57236111111</v>
      </c>
      <c r="T1180" s="10">
        <f t="shared" si="75"/>
        <v>41867.57236111111</v>
      </c>
    </row>
    <row r="1181" spans="1:20" ht="49" x14ac:dyDescent="0.25">
      <c r="A1181" s="6">
        <f t="shared" si="72"/>
        <v>5.3333333333333339</v>
      </c>
      <c r="B1181">
        <v>1179</v>
      </c>
      <c r="C1181" s="3" t="s">
        <v>1180</v>
      </c>
      <c r="D1181" s="3" t="s">
        <v>5289</v>
      </c>
      <c r="E1181">
        <v>60000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42275.386886574073</v>
      </c>
      <c r="T1181" s="10">
        <f t="shared" si="75"/>
        <v>42305.386886574073</v>
      </c>
    </row>
    <row r="1182" spans="1:20" ht="33" x14ac:dyDescent="0.25">
      <c r="A1182" s="6">
        <f t="shared" si="72"/>
        <v>11.750000000000005</v>
      </c>
      <c r="B1182">
        <v>1180</v>
      </c>
      <c r="C1182" s="3" t="s">
        <v>1181</v>
      </c>
      <c r="D1182" s="3" t="s">
        <v>5290</v>
      </c>
      <c r="E1182">
        <v>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41781.473541666666</v>
      </c>
      <c r="T1182" s="10">
        <f t="shared" si="75"/>
        <v>41818.473541666666</v>
      </c>
    </row>
    <row r="1183" spans="1:20" ht="18" x14ac:dyDescent="0.25">
      <c r="A1183" s="6">
        <f t="shared" si="72"/>
        <v>7.9999999999968985E-3</v>
      </c>
      <c r="B1183">
        <v>1181</v>
      </c>
      <c r="C1183" s="3" t="s">
        <v>1182</v>
      </c>
      <c r="D1183" s="3" t="s">
        <v>5291</v>
      </c>
      <c r="E1183">
        <v>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42034.006030092591</v>
      </c>
      <c r="T1183" s="10">
        <f t="shared" si="75"/>
        <v>42064.006030092591</v>
      </c>
    </row>
    <row r="1184" spans="1:20" ht="49" x14ac:dyDescent="0.25">
      <c r="A1184" s="6">
        <f t="shared" si="72"/>
        <v>4.2000000000000037</v>
      </c>
      <c r="B1184">
        <v>1182</v>
      </c>
      <c r="C1184" s="3" t="s">
        <v>1183</v>
      </c>
      <c r="D1184" s="3" t="s">
        <v>5292</v>
      </c>
      <c r="E1184">
        <v>1000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42728.494074074071</v>
      </c>
      <c r="T1184" s="10">
        <f t="shared" si="75"/>
        <v>42747.362499999996</v>
      </c>
    </row>
    <row r="1185" spans="1:20" ht="49" x14ac:dyDescent="0.25">
      <c r="A1185" s="6">
        <f t="shared" si="72"/>
        <v>4.0000000000000036</v>
      </c>
      <c r="B1185">
        <v>1183</v>
      </c>
      <c r="C1185" s="3" t="s">
        <v>1184</v>
      </c>
      <c r="D1185" s="3" t="s">
        <v>5293</v>
      </c>
      <c r="E1185">
        <v>2500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42656.528043981474</v>
      </c>
      <c r="T1185" s="10">
        <f t="shared" si="75"/>
        <v>42675.832638888889</v>
      </c>
    </row>
    <row r="1186" spans="1:20" ht="49" x14ac:dyDescent="0.25">
      <c r="A1186" s="6">
        <f t="shared" si="72"/>
        <v>104.93636363636362</v>
      </c>
      <c r="B1186">
        <v>1184</v>
      </c>
      <c r="C1186" s="3" t="s">
        <v>1185</v>
      </c>
      <c r="D1186" s="3" t="s">
        <v>5294</v>
      </c>
      <c r="E1186">
        <v>22000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42741.266331018516</v>
      </c>
      <c r="T1186" s="10">
        <f t="shared" si="75"/>
        <v>42772.266331018516</v>
      </c>
    </row>
    <row r="1187" spans="1:20" ht="49" x14ac:dyDescent="0.25">
      <c r="A1187" s="6">
        <f t="shared" si="72"/>
        <v>105.44</v>
      </c>
      <c r="B1187">
        <v>1185</v>
      </c>
      <c r="C1187" s="3" t="s">
        <v>1186</v>
      </c>
      <c r="D1187" s="3" t="s">
        <v>5295</v>
      </c>
      <c r="E1187"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42130.531817129631</v>
      </c>
      <c r="T1187" s="10">
        <f t="shared" si="75"/>
        <v>42162.833333333336</v>
      </c>
    </row>
    <row r="1188" spans="1:20" ht="49" x14ac:dyDescent="0.25">
      <c r="A1188" s="6">
        <f t="shared" si="72"/>
        <v>106.73333333333332</v>
      </c>
      <c r="B1188">
        <v>1186</v>
      </c>
      <c r="C1188" s="3" t="s">
        <v>1187</v>
      </c>
      <c r="D1188" s="3" t="s">
        <v>5296</v>
      </c>
      <c r="E1188">
        <v>7500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42123.530034722215</v>
      </c>
      <c r="T1188" s="10">
        <f t="shared" si="75"/>
        <v>42156.612499999996</v>
      </c>
    </row>
    <row r="1189" spans="1:20" ht="49" x14ac:dyDescent="0.25">
      <c r="A1189" s="6">
        <f t="shared" si="72"/>
        <v>104.12571428571428</v>
      </c>
      <c r="B1189">
        <v>1187</v>
      </c>
      <c r="C1189" s="3" t="s">
        <v>1188</v>
      </c>
      <c r="D1189" s="3" t="s">
        <v>5297</v>
      </c>
      <c r="E1189"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42109.561608796292</v>
      </c>
      <c r="T1189" s="10">
        <f t="shared" si="75"/>
        <v>42141.416666666664</v>
      </c>
    </row>
    <row r="1190" spans="1:20" ht="49" x14ac:dyDescent="0.25">
      <c r="A1190" s="6">
        <f t="shared" si="72"/>
        <v>160.55000000000001</v>
      </c>
      <c r="B1190">
        <v>1188</v>
      </c>
      <c r="C1190" s="3" t="s">
        <v>1189</v>
      </c>
      <c r="D1190" s="3" t="s">
        <v>5298</v>
      </c>
      <c r="E1190">
        <v>2000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42711.367361111108</v>
      </c>
      <c r="T1190" s="10">
        <f t="shared" si="75"/>
        <v>42732.367361111108</v>
      </c>
    </row>
    <row r="1191" spans="1:20" ht="49" x14ac:dyDescent="0.25">
      <c r="A1191" s="6">
        <f t="shared" si="72"/>
        <v>107.77777777777777</v>
      </c>
      <c r="B1191">
        <v>1189</v>
      </c>
      <c r="C1191" s="3" t="s">
        <v>1190</v>
      </c>
      <c r="D1191" s="3" t="s">
        <v>5299</v>
      </c>
      <c r="E1191"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42529.645775462959</v>
      </c>
      <c r="T1191" s="10">
        <f t="shared" si="75"/>
        <v>42550.645775462959</v>
      </c>
    </row>
    <row r="1192" spans="1:20" ht="33" x14ac:dyDescent="0.25">
      <c r="A1192" s="6">
        <f t="shared" si="72"/>
        <v>135</v>
      </c>
      <c r="B1192">
        <v>1190</v>
      </c>
      <c r="C1192" s="3" t="s">
        <v>1191</v>
      </c>
      <c r="D1192" s="3" t="s">
        <v>5300</v>
      </c>
      <c r="E1192"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41852.332465277774</v>
      </c>
      <c r="T1192" s="10">
        <f t="shared" si="75"/>
        <v>41882.332465277774</v>
      </c>
    </row>
    <row r="1193" spans="1:20" ht="49" x14ac:dyDescent="0.25">
      <c r="A1193" s="6">
        <f t="shared" si="72"/>
        <v>109.07407407407408</v>
      </c>
      <c r="B1193">
        <v>1191</v>
      </c>
      <c r="C1193" s="3" t="s">
        <v>1192</v>
      </c>
      <c r="D1193" s="3" t="s">
        <v>5301</v>
      </c>
      <c r="E1193"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42419.270370370366</v>
      </c>
      <c r="T1193" s="10">
        <f t="shared" si="75"/>
        <v>42449.228703703695</v>
      </c>
    </row>
    <row r="1194" spans="1:20" ht="33" x14ac:dyDescent="0.25">
      <c r="A1194" s="6">
        <f t="shared" si="72"/>
        <v>290</v>
      </c>
      <c r="B1194">
        <v>1192</v>
      </c>
      <c r="C1194" s="3" t="s">
        <v>1193</v>
      </c>
      <c r="D1194" s="3" t="s">
        <v>5302</v>
      </c>
      <c r="E1194">
        <v>100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42747.173356481479</v>
      </c>
      <c r="T1194" s="10">
        <f t="shared" si="75"/>
        <v>42777.173356481479</v>
      </c>
    </row>
    <row r="1195" spans="1:20" ht="49" x14ac:dyDescent="0.25">
      <c r="A1195" s="6">
        <f t="shared" si="72"/>
        <v>103.95714285714286</v>
      </c>
      <c r="B1195">
        <v>1193</v>
      </c>
      <c r="C1195" s="3" t="s">
        <v>1194</v>
      </c>
      <c r="D1195" s="3" t="s">
        <v>5303</v>
      </c>
      <c r="E1195"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42409.442743055559</v>
      </c>
      <c r="T1195" s="10">
        <f t="shared" si="75"/>
        <v>42469.401076388887</v>
      </c>
    </row>
    <row r="1196" spans="1:20" ht="49" x14ac:dyDescent="0.25">
      <c r="A1196" s="6">
        <f t="shared" si="72"/>
        <v>322.24</v>
      </c>
      <c r="B1196">
        <v>1194</v>
      </c>
      <c r="C1196" s="3" t="s">
        <v>1195</v>
      </c>
      <c r="D1196" s="3" t="s">
        <v>5304</v>
      </c>
      <c r="E1196">
        <v>12500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42072.15484953703</v>
      </c>
      <c r="T1196" s="10">
        <f t="shared" si="75"/>
        <v>42102.15484953703</v>
      </c>
    </row>
    <row r="1197" spans="1:20" ht="65" x14ac:dyDescent="0.25">
      <c r="A1197" s="6">
        <f t="shared" si="72"/>
        <v>135</v>
      </c>
      <c r="B1197">
        <v>1195</v>
      </c>
      <c r="C1197" s="3" t="s">
        <v>1196</v>
      </c>
      <c r="D1197" s="3" t="s">
        <v>5305</v>
      </c>
      <c r="E1197">
        <v>10000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42298.014502314814</v>
      </c>
      <c r="T1197" s="10">
        <f t="shared" si="75"/>
        <v>42358.041666666664</v>
      </c>
    </row>
    <row r="1198" spans="1:20" ht="33" x14ac:dyDescent="0.25">
      <c r="A1198" s="6">
        <f t="shared" si="72"/>
        <v>269.91034482758619</v>
      </c>
      <c r="B1198">
        <v>1196</v>
      </c>
      <c r="C1198" s="3" t="s">
        <v>1197</v>
      </c>
      <c r="D1198" s="3" t="s">
        <v>5306</v>
      </c>
      <c r="E1198">
        <v>14500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42326.485405092586</v>
      </c>
      <c r="T1198" s="10">
        <f t="shared" si="75"/>
        <v>42356.485405092586</v>
      </c>
    </row>
    <row r="1199" spans="1:20" ht="49" x14ac:dyDescent="0.25">
      <c r="A1199" s="6">
        <f t="shared" si="72"/>
        <v>253.29333333333332</v>
      </c>
      <c r="B1199">
        <v>1197</v>
      </c>
      <c r="C1199" s="3" t="s">
        <v>1198</v>
      </c>
      <c r="D1199" s="3" t="s">
        <v>5307</v>
      </c>
      <c r="E1199"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42503.331412037034</v>
      </c>
      <c r="T1199" s="10">
        <f t="shared" si="75"/>
        <v>42533.915972222218</v>
      </c>
    </row>
    <row r="1200" spans="1:20" ht="49" x14ac:dyDescent="0.25">
      <c r="A1200" s="6">
        <f t="shared" si="72"/>
        <v>260.59999999999997</v>
      </c>
      <c r="B1200">
        <v>1198</v>
      </c>
      <c r="C1200" s="3" t="s">
        <v>1199</v>
      </c>
      <c r="D1200" s="3" t="s">
        <v>5308</v>
      </c>
      <c r="E1200"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42333.285717592589</v>
      </c>
      <c r="T1200" s="10">
        <f t="shared" si="75"/>
        <v>42368.791666666664</v>
      </c>
    </row>
    <row r="1201" spans="1:20" ht="49" x14ac:dyDescent="0.25">
      <c r="A1201" s="6">
        <f t="shared" si="72"/>
        <v>101.31677953348381</v>
      </c>
      <c r="B1201">
        <v>1199</v>
      </c>
      <c r="C1201" s="3" t="s">
        <v>1200</v>
      </c>
      <c r="D1201" s="3" t="s">
        <v>5309</v>
      </c>
      <c r="E1201">
        <v>2658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42161.437499999993</v>
      </c>
      <c r="T1201" s="10">
        <f t="shared" si="75"/>
        <v>42193.437499999993</v>
      </c>
    </row>
    <row r="1202" spans="1:20" ht="49" x14ac:dyDescent="0.25">
      <c r="A1202" s="6">
        <f t="shared" si="72"/>
        <v>125.60416666666667</v>
      </c>
      <c r="B1202">
        <v>1200</v>
      </c>
      <c r="C1202" s="3" t="s">
        <v>1201</v>
      </c>
      <c r="D1202" s="3" t="s">
        <v>5310</v>
      </c>
      <c r="E1202"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42089.144166666665</v>
      </c>
      <c r="T1202" s="10">
        <f t="shared" si="75"/>
        <v>42110.144166666665</v>
      </c>
    </row>
    <row r="1203" spans="1:20" ht="49" x14ac:dyDescent="0.25">
      <c r="A1203" s="6">
        <f t="shared" si="72"/>
        <v>102.43783333333334</v>
      </c>
      <c r="B1203">
        <v>1201</v>
      </c>
      <c r="C1203" s="3" t="s">
        <v>1202</v>
      </c>
      <c r="D1203" s="3" t="s">
        <v>5311</v>
      </c>
      <c r="E1203">
        <v>6000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42536.273680555554</v>
      </c>
      <c r="T1203" s="10">
        <f t="shared" si="75"/>
        <v>42566.273680555554</v>
      </c>
    </row>
    <row r="1204" spans="1:20" ht="49" x14ac:dyDescent="0.25">
      <c r="A1204" s="6">
        <f t="shared" si="72"/>
        <v>199.244</v>
      </c>
      <c r="B1204">
        <v>1202</v>
      </c>
      <c r="C1204" s="3" t="s">
        <v>1203</v>
      </c>
      <c r="D1204" s="3" t="s">
        <v>5312</v>
      </c>
      <c r="E1204">
        <v>25000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42151.955486111103</v>
      </c>
      <c r="T1204" s="10">
        <f t="shared" si="75"/>
        <v>42181.955486111103</v>
      </c>
    </row>
    <row r="1205" spans="1:20" ht="49" x14ac:dyDescent="0.25">
      <c r="A1205" s="6">
        <f t="shared" si="72"/>
        <v>102.45398773006136</v>
      </c>
      <c r="B1205">
        <v>1203</v>
      </c>
      <c r="C1205" s="3" t="s">
        <v>1204</v>
      </c>
      <c r="D1205" s="3" t="s">
        <v>5313</v>
      </c>
      <c r="E1205"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42125.2815625</v>
      </c>
      <c r="T1205" s="10">
        <f t="shared" si="75"/>
        <v>42155.2815625</v>
      </c>
    </row>
    <row r="1206" spans="1:20" ht="49" x14ac:dyDescent="0.25">
      <c r="A1206" s="6">
        <f t="shared" si="72"/>
        <v>102.94615384615385</v>
      </c>
      <c r="B1206">
        <v>1204</v>
      </c>
      <c r="C1206" s="3" t="s">
        <v>1205</v>
      </c>
      <c r="D1206" s="3" t="s">
        <v>5314</v>
      </c>
      <c r="E1206"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42297.414733796293</v>
      </c>
      <c r="T1206" s="10">
        <f t="shared" si="75"/>
        <v>42341.874999999993</v>
      </c>
    </row>
    <row r="1207" spans="1:20" ht="49" x14ac:dyDescent="0.25">
      <c r="A1207" s="6">
        <f t="shared" si="72"/>
        <v>100.86153846153847</v>
      </c>
      <c r="B1207">
        <v>1205</v>
      </c>
      <c r="C1207" s="3" t="s">
        <v>1206</v>
      </c>
      <c r="D1207" s="3" t="s">
        <v>5315</v>
      </c>
      <c r="E1207">
        <v>13000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42138.173043981478</v>
      </c>
      <c r="T1207" s="10">
        <f t="shared" si="75"/>
        <v>42168.173043981478</v>
      </c>
    </row>
    <row r="1208" spans="1:20" ht="49" x14ac:dyDescent="0.25">
      <c r="A1208" s="6">
        <f t="shared" si="72"/>
        <v>114.99999999999999</v>
      </c>
      <c r="B1208">
        <v>1206</v>
      </c>
      <c r="C1208" s="3" t="s">
        <v>1207</v>
      </c>
      <c r="D1208" s="3" t="s">
        <v>5316</v>
      </c>
      <c r="E1208">
        <v>900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42772.442743055559</v>
      </c>
      <c r="T1208" s="10">
        <f t="shared" si="75"/>
        <v>42805.228472222218</v>
      </c>
    </row>
    <row r="1209" spans="1:20" ht="33" x14ac:dyDescent="0.25">
      <c r="A1209" s="6">
        <f t="shared" si="72"/>
        <v>104.16766467065868</v>
      </c>
      <c r="B1209">
        <v>1207</v>
      </c>
      <c r="C1209" s="3" t="s">
        <v>1208</v>
      </c>
      <c r="D1209" s="3" t="s">
        <v>5317</v>
      </c>
      <c r="E1209">
        <v>16700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42430.096909722219</v>
      </c>
      <c r="T1209" s="10">
        <f t="shared" si="75"/>
        <v>42460.083333333336</v>
      </c>
    </row>
    <row r="1210" spans="1:20" ht="49" x14ac:dyDescent="0.25">
      <c r="A1210" s="6">
        <f t="shared" si="72"/>
        <v>155.29999999999998</v>
      </c>
      <c r="B1210">
        <v>1208</v>
      </c>
      <c r="C1210" s="3" t="s">
        <v>1209</v>
      </c>
      <c r="D1210" s="3" t="s">
        <v>5318</v>
      </c>
      <c r="E1210"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42423.375740740739</v>
      </c>
      <c r="T1210" s="10">
        <f t="shared" si="75"/>
        <v>42453.334074074075</v>
      </c>
    </row>
    <row r="1211" spans="1:20" ht="49" x14ac:dyDescent="0.25">
      <c r="A1211" s="6">
        <f t="shared" si="72"/>
        <v>106</v>
      </c>
      <c r="B1211">
        <v>1209</v>
      </c>
      <c r="C1211" s="3" t="s">
        <v>1210</v>
      </c>
      <c r="D1211" s="3" t="s">
        <v>5319</v>
      </c>
      <c r="E1211"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42761.512789351851</v>
      </c>
      <c r="T1211" s="10">
        <f t="shared" si="75"/>
        <v>42791.512789351851</v>
      </c>
    </row>
    <row r="1212" spans="1:20" ht="33" x14ac:dyDescent="0.25">
      <c r="A1212" s="6">
        <f t="shared" si="72"/>
        <v>254.31499999999997</v>
      </c>
      <c r="B1212">
        <v>1210</v>
      </c>
      <c r="C1212" s="3" t="s">
        <v>1211</v>
      </c>
      <c r="D1212" s="3" t="s">
        <v>5320</v>
      </c>
      <c r="E1212">
        <v>20000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42132.608472222222</v>
      </c>
      <c r="T1212" s="10">
        <f t="shared" si="75"/>
        <v>42155.541666666664</v>
      </c>
    </row>
    <row r="1213" spans="1:20" ht="49" x14ac:dyDescent="0.25">
      <c r="A1213" s="6">
        <f t="shared" si="72"/>
        <v>101.1</v>
      </c>
      <c r="B1213">
        <v>1211</v>
      </c>
      <c r="C1213" s="3" t="s">
        <v>1212</v>
      </c>
      <c r="D1213" s="3" t="s">
        <v>5321</v>
      </c>
      <c r="E1213">
        <v>1000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42515.533113425925</v>
      </c>
      <c r="T1213" s="10">
        <f t="shared" si="75"/>
        <v>42530.533113425925</v>
      </c>
    </row>
    <row r="1214" spans="1:20" ht="49" x14ac:dyDescent="0.25">
      <c r="A1214" s="6">
        <f t="shared" si="72"/>
        <v>129.04</v>
      </c>
      <c r="B1214">
        <v>1212</v>
      </c>
      <c r="C1214" s="3" t="s">
        <v>1213</v>
      </c>
      <c r="D1214" s="3" t="s">
        <v>5322</v>
      </c>
      <c r="E1214"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42318.616840277777</v>
      </c>
      <c r="T1214" s="10">
        <f t="shared" si="75"/>
        <v>42334.708333333336</v>
      </c>
    </row>
    <row r="1215" spans="1:20" ht="49" x14ac:dyDescent="0.25">
      <c r="A1215" s="6">
        <f t="shared" si="72"/>
        <v>102.23076923076924</v>
      </c>
      <c r="B1215">
        <v>1213</v>
      </c>
      <c r="C1215" s="3" t="s">
        <v>1214</v>
      </c>
      <c r="D1215" s="3" t="s">
        <v>5323</v>
      </c>
      <c r="E1215">
        <v>6500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42731.422453703701</v>
      </c>
      <c r="T1215" s="10">
        <f t="shared" si="75"/>
        <v>42766.422453703701</v>
      </c>
    </row>
    <row r="1216" spans="1:20" ht="49" x14ac:dyDescent="0.25">
      <c r="A1216" s="6">
        <f t="shared" si="72"/>
        <v>131.80000000000001</v>
      </c>
      <c r="B1216">
        <v>1214</v>
      </c>
      <c r="C1216" s="3" t="s">
        <v>1215</v>
      </c>
      <c r="D1216" s="3" t="s">
        <v>5324</v>
      </c>
      <c r="E1216"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42104.507002314807</v>
      </c>
      <c r="T1216" s="10">
        <f t="shared" si="75"/>
        <v>42164.507002314807</v>
      </c>
    </row>
    <row r="1217" spans="1:20" ht="49" x14ac:dyDescent="0.25">
      <c r="A1217" s="6">
        <f t="shared" si="72"/>
        <v>786.0802000000001</v>
      </c>
      <c r="B1217">
        <v>1215</v>
      </c>
      <c r="C1217" s="3" t="s">
        <v>1216</v>
      </c>
      <c r="D1217" s="3" t="s">
        <v>5325</v>
      </c>
      <c r="E1217"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41759.589768518512</v>
      </c>
      <c r="T1217" s="10">
        <f t="shared" si="75"/>
        <v>41789.589768518512</v>
      </c>
    </row>
    <row r="1218" spans="1:20" ht="33" x14ac:dyDescent="0.25">
      <c r="A1218" s="6">
        <f t="shared" si="72"/>
        <v>145.70000000000002</v>
      </c>
      <c r="B1218">
        <v>1216</v>
      </c>
      <c r="C1218" s="3" t="s">
        <v>1217</v>
      </c>
      <c r="D1218" s="3" t="s">
        <v>5326</v>
      </c>
      <c r="E1218"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42247.283067129632</v>
      </c>
      <c r="T1218" s="10">
        <f t="shared" si="75"/>
        <v>42279.627083333333</v>
      </c>
    </row>
    <row r="1219" spans="1:20" ht="49" x14ac:dyDescent="0.25">
      <c r="A1219" s="6">
        <f t="shared" ref="A1219:A1282" si="76">((F1219-E1219)/E1219+1)*100</f>
        <v>102.60000000000001</v>
      </c>
      <c r="B1219">
        <v>1217</v>
      </c>
      <c r="C1219" s="3" t="s">
        <v>1218</v>
      </c>
      <c r="D1219" s="3" t="s">
        <v>5327</v>
      </c>
      <c r="E1219"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>
        <f t="shared" ref="P1219:P1282" si="77">F1219/M1219</f>
        <v>148.57377049180329</v>
      </c>
      <c r="Q1219" t="s">
        <v>8338</v>
      </c>
      <c r="R1219" t="s">
        <v>8339</v>
      </c>
      <c r="S1219" s="10">
        <f t="shared" ref="S1219:S1282" si="78">(((K1219/60)/60)/24)+DATE(1970,1,1)+(-8/24)</f>
        <v>42535.4761574074</v>
      </c>
      <c r="T1219" s="10">
        <f t="shared" ref="T1219:T1282" si="79">(((J1219/60)/60)/24)+DATE(1970,1,1)+(-8/24)</f>
        <v>42565.4761574074</v>
      </c>
    </row>
    <row r="1220" spans="1:20" ht="49" x14ac:dyDescent="0.25">
      <c r="A1220" s="6">
        <f t="shared" si="76"/>
        <v>172.27777777777777</v>
      </c>
      <c r="B1220">
        <v>1218</v>
      </c>
      <c r="C1220" s="3" t="s">
        <v>1219</v>
      </c>
      <c r="D1220" s="3" t="s">
        <v>5328</v>
      </c>
      <c r="E1220"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42278.328703703701</v>
      </c>
      <c r="T1220" s="10">
        <f t="shared" si="79"/>
        <v>42308.791666666664</v>
      </c>
    </row>
    <row r="1221" spans="1:20" ht="33" x14ac:dyDescent="0.25">
      <c r="A1221" s="6">
        <f t="shared" si="76"/>
        <v>159.16819571865443</v>
      </c>
      <c r="B1221">
        <v>1219</v>
      </c>
      <c r="C1221" s="3" t="s">
        <v>1220</v>
      </c>
      <c r="D1221" s="3" t="s">
        <v>5329</v>
      </c>
      <c r="E1221"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42633.128622685181</v>
      </c>
      <c r="T1221" s="10">
        <f t="shared" si="79"/>
        <v>42663.128622685181</v>
      </c>
    </row>
    <row r="1222" spans="1:20" ht="49" x14ac:dyDescent="0.25">
      <c r="A1222" s="6">
        <f t="shared" si="76"/>
        <v>103.76666666666668</v>
      </c>
      <c r="B1222">
        <v>1220</v>
      </c>
      <c r="C1222" s="3" t="s">
        <v>1221</v>
      </c>
      <c r="D1222" s="3" t="s">
        <v>5330</v>
      </c>
      <c r="E1222">
        <v>15000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42211.295277777775</v>
      </c>
      <c r="T1222" s="10">
        <f t="shared" si="79"/>
        <v>42241.295277777775</v>
      </c>
    </row>
    <row r="1223" spans="1:20" ht="49" x14ac:dyDescent="0.25">
      <c r="A1223" s="6">
        <f t="shared" si="76"/>
        <v>111.40954545454547</v>
      </c>
      <c r="B1223">
        <v>1221</v>
      </c>
      <c r="C1223" s="3" t="s">
        <v>1222</v>
      </c>
      <c r="D1223" s="3" t="s">
        <v>5331</v>
      </c>
      <c r="E1223">
        <v>2200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42680.142222222225</v>
      </c>
      <c r="T1223" s="10">
        <f t="shared" si="79"/>
        <v>42707.666666666664</v>
      </c>
    </row>
    <row r="1224" spans="1:20" ht="33" x14ac:dyDescent="0.25">
      <c r="A1224" s="6">
        <f t="shared" si="76"/>
        <v>280.375</v>
      </c>
      <c r="B1224">
        <v>1222</v>
      </c>
      <c r="C1224" s="3" t="s">
        <v>1223</v>
      </c>
      <c r="D1224" s="3" t="s">
        <v>5332</v>
      </c>
      <c r="E1224">
        <v>4000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42430.387118055551</v>
      </c>
      <c r="T1224" s="10">
        <f t="shared" si="79"/>
        <v>42460.833333333336</v>
      </c>
    </row>
    <row r="1225" spans="1:20" ht="33" x14ac:dyDescent="0.25">
      <c r="A1225" s="6">
        <f t="shared" si="76"/>
        <v>112.10606060606061</v>
      </c>
      <c r="B1225">
        <v>1223</v>
      </c>
      <c r="C1225" s="3" t="s">
        <v>1224</v>
      </c>
      <c r="D1225" s="3" t="s">
        <v>5333</v>
      </c>
      <c r="E1225"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42653.843854166662</v>
      </c>
      <c r="T1225" s="10">
        <f t="shared" si="79"/>
        <v>42683.885520833333</v>
      </c>
    </row>
    <row r="1226" spans="1:20" ht="33" x14ac:dyDescent="0.25">
      <c r="A1226" s="6">
        <f t="shared" si="76"/>
        <v>7.0666666666666655</v>
      </c>
      <c r="B1226">
        <v>1224</v>
      </c>
      <c r="C1226" s="3" t="s">
        <v>1225</v>
      </c>
      <c r="D1226" s="3" t="s">
        <v>5334</v>
      </c>
      <c r="E1226">
        <v>15000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41736.216458333329</v>
      </c>
      <c r="T1226" s="10">
        <f t="shared" si="79"/>
        <v>41796.216458333329</v>
      </c>
    </row>
    <row r="1227" spans="1:20" ht="49" x14ac:dyDescent="0.25">
      <c r="A1227" s="6">
        <f t="shared" si="76"/>
        <v>4.4000000000000039</v>
      </c>
      <c r="B1227">
        <v>1225</v>
      </c>
      <c r="C1227" s="3" t="s">
        <v>1226</v>
      </c>
      <c r="D1227" s="3" t="s">
        <v>5335</v>
      </c>
      <c r="E1227">
        <v>3000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41509.572662037033</v>
      </c>
      <c r="T1227" s="10">
        <f t="shared" si="79"/>
        <v>41569.572662037033</v>
      </c>
    </row>
    <row r="1228" spans="1:20" ht="49" x14ac:dyDescent="0.25">
      <c r="A1228" s="6">
        <f t="shared" si="76"/>
        <v>3.8739999999999997</v>
      </c>
      <c r="B1228">
        <v>1226</v>
      </c>
      <c r="C1228" s="3" t="s">
        <v>1227</v>
      </c>
      <c r="D1228" s="3" t="s">
        <v>5336</v>
      </c>
      <c r="E1228">
        <v>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41715.541446759256</v>
      </c>
      <c r="T1228" s="10">
        <f t="shared" si="79"/>
        <v>41749.708333333328</v>
      </c>
    </row>
    <row r="1229" spans="1:20" ht="49" x14ac:dyDescent="0.25">
      <c r="A1229" s="6">
        <f t="shared" si="76"/>
        <v>0</v>
      </c>
      <c r="B1229">
        <v>1227</v>
      </c>
      <c r="C1229" s="3" t="s">
        <v>1228</v>
      </c>
      <c r="D1229" s="3" t="s">
        <v>5337</v>
      </c>
      <c r="E1229">
        <v>2000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41827.585833333331</v>
      </c>
      <c r="T1229" s="10">
        <f t="shared" si="79"/>
        <v>41857.958333333328</v>
      </c>
    </row>
    <row r="1230" spans="1:20" ht="33" x14ac:dyDescent="0.25">
      <c r="A1230" s="6">
        <f t="shared" si="76"/>
        <v>29.300000000000004</v>
      </c>
      <c r="B1230">
        <v>1228</v>
      </c>
      <c r="C1230" s="3" t="s">
        <v>1229</v>
      </c>
      <c r="D1230" s="3" t="s">
        <v>5338</v>
      </c>
      <c r="E1230">
        <v>5000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40754.395925925921</v>
      </c>
      <c r="T1230" s="10">
        <f t="shared" si="79"/>
        <v>40814.395925925921</v>
      </c>
    </row>
    <row r="1231" spans="1:20" ht="49" x14ac:dyDescent="0.25">
      <c r="A1231" s="6">
        <f t="shared" si="76"/>
        <v>0.90909090909090384</v>
      </c>
      <c r="B1231">
        <v>1229</v>
      </c>
      <c r="C1231" s="3" t="s">
        <v>1230</v>
      </c>
      <c r="D1231" s="3" t="s">
        <v>5339</v>
      </c>
      <c r="E1231">
        <v>2750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40985.126469907402</v>
      </c>
      <c r="T1231" s="10">
        <f t="shared" si="79"/>
        <v>41015.333333333328</v>
      </c>
    </row>
    <row r="1232" spans="1:20" ht="49" x14ac:dyDescent="0.25">
      <c r="A1232" s="6">
        <f t="shared" si="76"/>
        <v>0</v>
      </c>
      <c r="B1232">
        <v>1230</v>
      </c>
      <c r="C1232" s="3" t="s">
        <v>1231</v>
      </c>
      <c r="D1232" s="3" t="s">
        <v>5340</v>
      </c>
      <c r="E1232">
        <v>500000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40568.639236111107</v>
      </c>
      <c r="T1232" s="10">
        <f t="shared" si="79"/>
        <v>40598.639236111107</v>
      </c>
    </row>
    <row r="1233" spans="1:20" ht="49" x14ac:dyDescent="0.25">
      <c r="A1233" s="6">
        <f t="shared" si="76"/>
        <v>0</v>
      </c>
      <c r="B1233">
        <v>1231</v>
      </c>
      <c r="C1233" s="3" t="s">
        <v>1232</v>
      </c>
      <c r="D1233" s="3" t="s">
        <v>5341</v>
      </c>
      <c r="E1233">
        <v>5000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42193.608425925922</v>
      </c>
      <c r="T1233" s="10">
        <f t="shared" si="79"/>
        <v>42243.708333333336</v>
      </c>
    </row>
    <row r="1234" spans="1:20" ht="49" x14ac:dyDescent="0.25">
      <c r="A1234" s="6">
        <f t="shared" si="76"/>
        <v>0.80000000000000071</v>
      </c>
      <c r="B1234">
        <v>1232</v>
      </c>
      <c r="C1234" s="3" t="s">
        <v>1233</v>
      </c>
      <c r="D1234" s="3" t="s">
        <v>5342</v>
      </c>
      <c r="E1234">
        <v>5000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41506.514699074076</v>
      </c>
      <c r="T1234" s="10">
        <f t="shared" si="79"/>
        <v>41553.514699074076</v>
      </c>
    </row>
    <row r="1235" spans="1:20" ht="49" x14ac:dyDescent="0.25">
      <c r="A1235" s="6">
        <f t="shared" si="76"/>
        <v>11.6</v>
      </c>
      <c r="B1235">
        <v>1233</v>
      </c>
      <c r="C1235" s="3" t="s">
        <v>1234</v>
      </c>
      <c r="D1235" s="3" t="s">
        <v>5343</v>
      </c>
      <c r="E1235">
        <v>1000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40939.615439814814</v>
      </c>
      <c r="T1235" s="10">
        <f t="shared" si="79"/>
        <v>40960.615439814814</v>
      </c>
    </row>
    <row r="1236" spans="1:20" ht="49" x14ac:dyDescent="0.25">
      <c r="A1236" s="6">
        <f t="shared" si="76"/>
        <v>0</v>
      </c>
      <c r="B1236">
        <v>1234</v>
      </c>
      <c r="C1236" s="3" t="s">
        <v>1235</v>
      </c>
      <c r="D1236" s="3" t="s">
        <v>5344</v>
      </c>
      <c r="E1236">
        <v>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42007.455347222225</v>
      </c>
      <c r="T1236" s="10">
        <f t="shared" si="79"/>
        <v>42037.455347222225</v>
      </c>
    </row>
    <row r="1237" spans="1:20" ht="49" x14ac:dyDescent="0.25">
      <c r="A1237" s="6">
        <f t="shared" si="76"/>
        <v>2.7873639500929137</v>
      </c>
      <c r="B1237">
        <v>1235</v>
      </c>
      <c r="C1237" s="3" t="s">
        <v>1236</v>
      </c>
      <c r="D1237" s="3" t="s">
        <v>5345</v>
      </c>
      <c r="E1237">
        <v>7534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41582.802071759259</v>
      </c>
      <c r="T1237" s="10">
        <f t="shared" si="79"/>
        <v>41622.802071759259</v>
      </c>
    </row>
    <row r="1238" spans="1:20" ht="18" x14ac:dyDescent="0.25">
      <c r="A1238" s="6">
        <f t="shared" si="76"/>
        <v>0</v>
      </c>
      <c r="B1238">
        <v>1236</v>
      </c>
      <c r="C1238" s="3" t="s">
        <v>1237</v>
      </c>
      <c r="D1238" s="3" t="s">
        <v>5346</v>
      </c>
      <c r="E1238">
        <v>2500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41110.34680555555</v>
      </c>
      <c r="T1238" s="10">
        <f t="shared" si="79"/>
        <v>41118.333333333328</v>
      </c>
    </row>
    <row r="1239" spans="1:20" ht="49" x14ac:dyDescent="0.25">
      <c r="A1239" s="6">
        <f t="shared" si="76"/>
        <v>0</v>
      </c>
      <c r="B1239">
        <v>1237</v>
      </c>
      <c r="C1239" s="3" t="s">
        <v>1238</v>
      </c>
      <c r="D1239" s="3" t="s">
        <v>5347</v>
      </c>
      <c r="E1239">
        <v>25000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41124.949826388889</v>
      </c>
      <c r="T1239" s="10">
        <f t="shared" si="79"/>
        <v>41144.949826388889</v>
      </c>
    </row>
    <row r="1240" spans="1:20" ht="49" x14ac:dyDescent="0.25">
      <c r="A1240" s="6">
        <f t="shared" si="76"/>
        <v>17.800000000000004</v>
      </c>
      <c r="B1240">
        <v>1238</v>
      </c>
      <c r="C1240" s="3" t="s">
        <v>1239</v>
      </c>
      <c r="D1240" s="3" t="s">
        <v>5348</v>
      </c>
      <c r="E1240">
        <v>1000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40731.277037037034</v>
      </c>
      <c r="T1240" s="10">
        <f t="shared" si="79"/>
        <v>40761.277037037034</v>
      </c>
    </row>
    <row r="1241" spans="1:20" ht="33" x14ac:dyDescent="0.25">
      <c r="A1241" s="6">
        <f t="shared" si="76"/>
        <v>0</v>
      </c>
      <c r="B1241">
        <v>1239</v>
      </c>
      <c r="C1241" s="3" t="s">
        <v>1240</v>
      </c>
      <c r="D1241" s="3" t="s">
        <v>5349</v>
      </c>
      <c r="E1241">
        <v>2500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40883.629247685181</v>
      </c>
      <c r="T1241" s="10">
        <f t="shared" si="79"/>
        <v>40913.629247685181</v>
      </c>
    </row>
    <row r="1242" spans="1:20" ht="33" x14ac:dyDescent="0.25">
      <c r="A1242" s="6">
        <f t="shared" si="76"/>
        <v>3.0124999999999957</v>
      </c>
      <c r="B1242">
        <v>1240</v>
      </c>
      <c r="C1242" s="3" t="s">
        <v>1241</v>
      </c>
      <c r="D1242" s="3" t="s">
        <v>5350</v>
      </c>
      <c r="E1242">
        <v>8000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41408.706678240742</v>
      </c>
      <c r="T1242" s="10">
        <f t="shared" si="79"/>
        <v>41467.57708333333</v>
      </c>
    </row>
    <row r="1243" spans="1:20" ht="49" x14ac:dyDescent="0.25">
      <c r="A1243" s="6">
        <f t="shared" si="76"/>
        <v>50.740000000000009</v>
      </c>
      <c r="B1243">
        <v>1241</v>
      </c>
      <c r="C1243" s="3" t="s">
        <v>1242</v>
      </c>
      <c r="D1243" s="3" t="s">
        <v>5351</v>
      </c>
      <c r="E1243">
        <v>5000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41923.504398148143</v>
      </c>
      <c r="T1243" s="10">
        <f t="shared" si="79"/>
        <v>41945.915972222218</v>
      </c>
    </row>
    <row r="1244" spans="1:20" ht="49" x14ac:dyDescent="0.25">
      <c r="A1244" s="6">
        <f t="shared" si="76"/>
        <v>0.54884742041712009</v>
      </c>
      <c r="B1244">
        <v>1242</v>
      </c>
      <c r="C1244" s="3" t="s">
        <v>1243</v>
      </c>
      <c r="D1244" s="3" t="s">
        <v>5352</v>
      </c>
      <c r="E1244">
        <v>911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40781.832199074073</v>
      </c>
      <c r="T1244" s="10">
        <f t="shared" si="79"/>
        <v>40797.220833333333</v>
      </c>
    </row>
    <row r="1245" spans="1:20" ht="49" x14ac:dyDescent="0.25">
      <c r="A1245" s="6">
        <f t="shared" si="76"/>
        <v>14.091666666666669</v>
      </c>
      <c r="B1245">
        <v>1243</v>
      </c>
      <c r="C1245" s="3" t="s">
        <v>1244</v>
      </c>
      <c r="D1245" s="3" t="s">
        <v>5353</v>
      </c>
      <c r="E1245">
        <v>12000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40671.545960648145</v>
      </c>
      <c r="T1245" s="10">
        <f t="shared" si="79"/>
        <v>40732.541666666664</v>
      </c>
    </row>
    <row r="1246" spans="1:20" ht="49" x14ac:dyDescent="0.25">
      <c r="A1246" s="6">
        <f t="shared" si="76"/>
        <v>103.8</v>
      </c>
      <c r="B1246">
        <v>1244</v>
      </c>
      <c r="C1246" s="3" t="s">
        <v>1245</v>
      </c>
      <c r="D1246" s="3" t="s">
        <v>5354</v>
      </c>
      <c r="E1246"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41355.492164351846</v>
      </c>
      <c r="T1246" s="10">
        <f t="shared" si="79"/>
        <v>41386.541666666664</v>
      </c>
    </row>
    <row r="1247" spans="1:20" ht="49" x14ac:dyDescent="0.25">
      <c r="A1247" s="6">
        <f t="shared" si="76"/>
        <v>120.25000000000001</v>
      </c>
      <c r="B1247">
        <v>1245</v>
      </c>
      <c r="C1247" s="3" t="s">
        <v>1246</v>
      </c>
      <c r="D1247" s="3" t="s">
        <v>5355</v>
      </c>
      <c r="E1247"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41774.266597222217</v>
      </c>
      <c r="T1247" s="10">
        <f t="shared" si="79"/>
        <v>41804.266597222217</v>
      </c>
    </row>
    <row r="1248" spans="1:20" ht="49" x14ac:dyDescent="0.25">
      <c r="A1248" s="6">
        <f t="shared" si="76"/>
        <v>117</v>
      </c>
      <c r="B1248">
        <v>1246</v>
      </c>
      <c r="C1248" s="3" t="s">
        <v>1247</v>
      </c>
      <c r="D1248" s="3" t="s">
        <v>5356</v>
      </c>
      <c r="E1248"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40837.710057870368</v>
      </c>
      <c r="T1248" s="10">
        <f t="shared" si="79"/>
        <v>40882.751724537033</v>
      </c>
    </row>
    <row r="1249" spans="1:20" ht="33" x14ac:dyDescent="0.25">
      <c r="A1249" s="6">
        <f t="shared" si="76"/>
        <v>122.14285714285715</v>
      </c>
      <c r="B1249">
        <v>1247</v>
      </c>
      <c r="C1249" s="3" t="s">
        <v>1248</v>
      </c>
      <c r="D1249" s="3" t="s">
        <v>5357</v>
      </c>
      <c r="E1249"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41369.958969907406</v>
      </c>
      <c r="T1249" s="10">
        <f t="shared" si="79"/>
        <v>41399.958969907406</v>
      </c>
    </row>
    <row r="1250" spans="1:20" ht="33" x14ac:dyDescent="0.25">
      <c r="A1250" s="6">
        <f t="shared" si="76"/>
        <v>151.63999999999999</v>
      </c>
      <c r="B1250">
        <v>1248</v>
      </c>
      <c r="C1250" s="3" t="s">
        <v>1249</v>
      </c>
      <c r="D1250" s="3" t="s">
        <v>5358</v>
      </c>
      <c r="E1250"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41767.323530092588</v>
      </c>
      <c r="T1250" s="10">
        <f t="shared" si="79"/>
        <v>41802.957638888889</v>
      </c>
    </row>
    <row r="1251" spans="1:20" ht="49" x14ac:dyDescent="0.25">
      <c r="A1251" s="6">
        <f t="shared" si="76"/>
        <v>104.44</v>
      </c>
      <c r="B1251">
        <v>1249</v>
      </c>
      <c r="C1251" s="3" t="s">
        <v>1250</v>
      </c>
      <c r="D1251" s="3" t="s">
        <v>5359</v>
      </c>
      <c r="E1251"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41067.407534722224</v>
      </c>
      <c r="T1251" s="10">
        <f t="shared" si="79"/>
        <v>41097.407534722224</v>
      </c>
    </row>
    <row r="1252" spans="1:20" ht="49" x14ac:dyDescent="0.25">
      <c r="A1252" s="6">
        <f t="shared" si="76"/>
        <v>200.15333333333336</v>
      </c>
      <c r="B1252">
        <v>1250</v>
      </c>
      <c r="C1252" s="3" t="s">
        <v>1251</v>
      </c>
      <c r="D1252" s="3" t="s">
        <v>5360</v>
      </c>
      <c r="E1252"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41843.309386574074</v>
      </c>
      <c r="T1252" s="10">
        <f t="shared" si="79"/>
        <v>41888.309386574074</v>
      </c>
    </row>
    <row r="1253" spans="1:20" ht="33" x14ac:dyDescent="0.25">
      <c r="A1253" s="6">
        <f t="shared" si="76"/>
        <v>101.8</v>
      </c>
      <c r="B1253">
        <v>1251</v>
      </c>
      <c r="C1253" s="3" t="s">
        <v>1252</v>
      </c>
      <c r="D1253" s="3" t="s">
        <v>5361</v>
      </c>
      <c r="E1253"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40751.481099537035</v>
      </c>
      <c r="T1253" s="10">
        <f t="shared" si="79"/>
        <v>40811.481099537035</v>
      </c>
    </row>
    <row r="1254" spans="1:20" ht="49" x14ac:dyDescent="0.25">
      <c r="A1254" s="6">
        <f t="shared" si="76"/>
        <v>137.65714285714284</v>
      </c>
      <c r="B1254">
        <v>1252</v>
      </c>
      <c r="C1254" s="3" t="s">
        <v>1253</v>
      </c>
      <c r="D1254" s="3" t="s">
        <v>5362</v>
      </c>
      <c r="E1254"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41543.654733796291</v>
      </c>
      <c r="T1254" s="10">
        <f t="shared" si="79"/>
        <v>41571.654733796291</v>
      </c>
    </row>
    <row r="1255" spans="1:20" ht="49" x14ac:dyDescent="0.25">
      <c r="A1255" s="6">
        <f t="shared" si="76"/>
        <v>303833.2</v>
      </c>
      <c r="B1255">
        <v>1253</v>
      </c>
      <c r="C1255" s="3" t="s">
        <v>1254</v>
      </c>
      <c r="D1255" s="3" t="s">
        <v>5363</v>
      </c>
      <c r="E1255"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41855.450312499997</v>
      </c>
      <c r="T1255" s="10">
        <f t="shared" si="79"/>
        <v>41885.450312499997</v>
      </c>
    </row>
    <row r="1256" spans="1:20" ht="49" x14ac:dyDescent="0.25">
      <c r="A1256" s="6">
        <f t="shared" si="76"/>
        <v>198.85074626865671</v>
      </c>
      <c r="B1256">
        <v>1254</v>
      </c>
      <c r="C1256" s="3" t="s">
        <v>1255</v>
      </c>
      <c r="D1256" s="3" t="s">
        <v>5364</v>
      </c>
      <c r="E1256"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40487.288032407407</v>
      </c>
      <c r="T1256" s="10">
        <f t="shared" si="79"/>
        <v>40543.874305555553</v>
      </c>
    </row>
    <row r="1257" spans="1:20" ht="49" x14ac:dyDescent="0.25">
      <c r="A1257" s="6">
        <f t="shared" si="76"/>
        <v>202.36666666666667</v>
      </c>
      <c r="B1257">
        <v>1255</v>
      </c>
      <c r="C1257" s="3" t="s">
        <v>1256</v>
      </c>
      <c r="D1257" s="3" t="s">
        <v>5365</v>
      </c>
      <c r="E1257"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41579.512175925927</v>
      </c>
      <c r="T1257" s="10">
        <f t="shared" si="79"/>
        <v>41609.553842592592</v>
      </c>
    </row>
    <row r="1258" spans="1:20" ht="49" x14ac:dyDescent="0.25">
      <c r="A1258" s="6">
        <f t="shared" si="76"/>
        <v>117.96376666666666</v>
      </c>
      <c r="B1258">
        <v>1256</v>
      </c>
      <c r="C1258" s="3" t="s">
        <v>1257</v>
      </c>
      <c r="D1258" s="3" t="s">
        <v>5366</v>
      </c>
      <c r="E1258"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40921.586006944446</v>
      </c>
      <c r="T1258" s="10">
        <f t="shared" si="79"/>
        <v>40951.586006944446</v>
      </c>
    </row>
    <row r="1259" spans="1:20" ht="49" x14ac:dyDescent="0.25">
      <c r="A1259" s="6">
        <f t="shared" si="76"/>
        <v>294.72727272727275</v>
      </c>
      <c r="B1259">
        <v>1257</v>
      </c>
      <c r="C1259" s="3" t="s">
        <v>1258</v>
      </c>
      <c r="D1259" s="3" t="s">
        <v>5367</v>
      </c>
      <c r="E1259"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40586.752199074072</v>
      </c>
      <c r="T1259" s="10">
        <f t="shared" si="79"/>
        <v>40635.710532407407</v>
      </c>
    </row>
    <row r="1260" spans="1:20" ht="49" x14ac:dyDescent="0.25">
      <c r="A1260" s="6">
        <f t="shared" si="76"/>
        <v>213.14633333333336</v>
      </c>
      <c r="B1260">
        <v>1258</v>
      </c>
      <c r="C1260" s="3" t="s">
        <v>1259</v>
      </c>
      <c r="D1260" s="3" t="s">
        <v>5368</v>
      </c>
      <c r="E1260"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41487.277916666666</v>
      </c>
      <c r="T1260" s="10">
        <f t="shared" si="79"/>
        <v>41517.277916666666</v>
      </c>
    </row>
    <row r="1261" spans="1:20" ht="33" x14ac:dyDescent="0.25">
      <c r="A1261" s="6">
        <f t="shared" si="76"/>
        <v>104.24</v>
      </c>
      <c r="B1261">
        <v>1259</v>
      </c>
      <c r="C1261" s="3" t="s">
        <v>1260</v>
      </c>
      <c r="D1261" s="3" t="s">
        <v>5369</v>
      </c>
      <c r="E1261"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41766.637314814812</v>
      </c>
      <c r="T1261" s="10">
        <f t="shared" si="79"/>
        <v>41798.832638888889</v>
      </c>
    </row>
    <row r="1262" spans="1:20" ht="49" x14ac:dyDescent="0.25">
      <c r="A1262" s="6">
        <f t="shared" si="76"/>
        <v>113.66666666666667</v>
      </c>
      <c r="B1262">
        <v>1260</v>
      </c>
      <c r="C1262" s="3" t="s">
        <v>1261</v>
      </c>
      <c r="D1262" s="3" t="s">
        <v>5370</v>
      </c>
      <c r="E1262"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41666.50949074074</v>
      </c>
      <c r="T1262" s="10">
        <f t="shared" si="79"/>
        <v>41696.50949074074</v>
      </c>
    </row>
    <row r="1263" spans="1:20" ht="33" x14ac:dyDescent="0.25">
      <c r="A1263" s="6">
        <f t="shared" si="76"/>
        <v>101.25</v>
      </c>
      <c r="B1263">
        <v>1261</v>
      </c>
      <c r="C1263" s="3" t="s">
        <v>1262</v>
      </c>
      <c r="D1263" s="3" t="s">
        <v>5371</v>
      </c>
      <c r="E1263"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41638.009571759256</v>
      </c>
      <c r="T1263" s="10">
        <f t="shared" si="79"/>
        <v>41668.009571759256</v>
      </c>
    </row>
    <row r="1264" spans="1:20" ht="49" x14ac:dyDescent="0.25">
      <c r="A1264" s="6">
        <f t="shared" si="76"/>
        <v>125.41538461538462</v>
      </c>
      <c r="B1264">
        <v>1262</v>
      </c>
      <c r="C1264" s="3" t="s">
        <v>1263</v>
      </c>
      <c r="D1264" s="3" t="s">
        <v>5372</v>
      </c>
      <c r="E1264">
        <v>6500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41656.429305555554</v>
      </c>
      <c r="T1264" s="10">
        <f t="shared" si="79"/>
        <v>41686.429305555554</v>
      </c>
    </row>
    <row r="1265" spans="1:20" ht="33" x14ac:dyDescent="0.25">
      <c r="A1265" s="6">
        <f t="shared" si="76"/>
        <v>119</v>
      </c>
      <c r="B1265">
        <v>1263</v>
      </c>
      <c r="C1265" s="3" t="s">
        <v>1264</v>
      </c>
      <c r="D1265" s="3" t="s">
        <v>5373</v>
      </c>
      <c r="E1265"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41691.750810185185</v>
      </c>
      <c r="T1265" s="10">
        <f t="shared" si="79"/>
        <v>41726.708333333328</v>
      </c>
    </row>
    <row r="1266" spans="1:20" ht="49" x14ac:dyDescent="0.25">
      <c r="A1266" s="6">
        <f t="shared" si="76"/>
        <v>166.46153846153845</v>
      </c>
      <c r="B1266">
        <v>1264</v>
      </c>
      <c r="C1266" s="3" t="s">
        <v>1265</v>
      </c>
      <c r="D1266" s="3" t="s">
        <v>5374</v>
      </c>
      <c r="E1266"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41547.329664351848</v>
      </c>
      <c r="T1266" s="10">
        <f t="shared" si="79"/>
        <v>41576.329664351848</v>
      </c>
    </row>
    <row r="1267" spans="1:20" ht="65" x14ac:dyDescent="0.25">
      <c r="A1267" s="6">
        <f t="shared" si="76"/>
        <v>119.14771428571429</v>
      </c>
      <c r="B1267">
        <v>1265</v>
      </c>
      <c r="C1267" s="3" t="s">
        <v>1266</v>
      </c>
      <c r="D1267" s="3" t="s">
        <v>5375</v>
      </c>
      <c r="E1267"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40465.321932870364</v>
      </c>
      <c r="T1267" s="10">
        <f t="shared" si="79"/>
        <v>40512.321932870364</v>
      </c>
    </row>
    <row r="1268" spans="1:20" ht="33" x14ac:dyDescent="0.25">
      <c r="A1268" s="6">
        <f t="shared" si="76"/>
        <v>100.47368421052632</v>
      </c>
      <c r="B1268">
        <v>1266</v>
      </c>
      <c r="C1268" s="3" t="s">
        <v>1267</v>
      </c>
      <c r="D1268" s="3" t="s">
        <v>5376</v>
      </c>
      <c r="E1268"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41620.543344907404</v>
      </c>
      <c r="T1268" s="10">
        <f t="shared" si="79"/>
        <v>41650.543344907404</v>
      </c>
    </row>
    <row r="1269" spans="1:20" ht="49" x14ac:dyDescent="0.25">
      <c r="A1269" s="6">
        <f t="shared" si="76"/>
        <v>101.8</v>
      </c>
      <c r="B1269">
        <v>1267</v>
      </c>
      <c r="C1269" s="3" t="s">
        <v>1268</v>
      </c>
      <c r="D1269" s="3" t="s">
        <v>5377</v>
      </c>
      <c r="E1269"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41449.251828703702</v>
      </c>
      <c r="T1269" s="10">
        <f t="shared" si="79"/>
        <v>41479.251828703702</v>
      </c>
    </row>
    <row r="1270" spans="1:20" ht="33" x14ac:dyDescent="0.25">
      <c r="A1270" s="6">
        <f t="shared" si="76"/>
        <v>116.66666666666667</v>
      </c>
      <c r="B1270">
        <v>1268</v>
      </c>
      <c r="C1270" s="3" t="s">
        <v>1269</v>
      </c>
      <c r="D1270" s="3" t="s">
        <v>5378</v>
      </c>
      <c r="E1270"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41507.512118055551</v>
      </c>
      <c r="T1270" s="10">
        <f t="shared" si="79"/>
        <v>41537.512118055551</v>
      </c>
    </row>
    <row r="1271" spans="1:20" ht="49" x14ac:dyDescent="0.25">
      <c r="A1271" s="6">
        <f t="shared" si="76"/>
        <v>108.64893617021276</v>
      </c>
      <c r="B1271">
        <v>1269</v>
      </c>
      <c r="C1271" s="3" t="s">
        <v>1270</v>
      </c>
      <c r="D1271" s="3" t="s">
        <v>5379</v>
      </c>
      <c r="E1271"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42445.489722222213</v>
      </c>
      <c r="T1271" s="10">
        <f t="shared" si="79"/>
        <v>42475.666666666664</v>
      </c>
    </row>
    <row r="1272" spans="1:20" ht="33" x14ac:dyDescent="0.25">
      <c r="A1272" s="6">
        <f t="shared" si="76"/>
        <v>114.72</v>
      </c>
      <c r="B1272">
        <v>1270</v>
      </c>
      <c r="C1272" s="3" t="s">
        <v>1271</v>
      </c>
      <c r="D1272" s="3" t="s">
        <v>5380</v>
      </c>
      <c r="E1272"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40933.523634259262</v>
      </c>
      <c r="T1272" s="10">
        <f t="shared" si="79"/>
        <v>40993.48196759259</v>
      </c>
    </row>
    <row r="1273" spans="1:20" ht="49" x14ac:dyDescent="0.25">
      <c r="A1273" s="6">
        <f t="shared" si="76"/>
        <v>101.8</v>
      </c>
      <c r="B1273">
        <v>1271</v>
      </c>
      <c r="C1273" s="3" t="s">
        <v>1272</v>
      </c>
      <c r="D1273" s="3" t="s">
        <v>5381</v>
      </c>
      <c r="E1273"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41561.350219907406</v>
      </c>
      <c r="T1273" s="10">
        <f t="shared" si="79"/>
        <v>41591.391886574071</v>
      </c>
    </row>
    <row r="1274" spans="1:20" ht="49" x14ac:dyDescent="0.25">
      <c r="A1274" s="6">
        <f t="shared" si="76"/>
        <v>106</v>
      </c>
      <c r="B1274">
        <v>1272</v>
      </c>
      <c r="C1274" s="3" t="s">
        <v>1273</v>
      </c>
      <c r="D1274" s="3" t="s">
        <v>5382</v>
      </c>
      <c r="E1274"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40274.411793981482</v>
      </c>
      <c r="T1274" s="10">
        <f t="shared" si="79"/>
        <v>40343.833333333328</v>
      </c>
    </row>
    <row r="1275" spans="1:20" ht="33" x14ac:dyDescent="0.25">
      <c r="A1275" s="6">
        <f t="shared" si="76"/>
        <v>103.49999999999999</v>
      </c>
      <c r="B1275">
        <v>1273</v>
      </c>
      <c r="C1275" s="3" t="s">
        <v>1274</v>
      </c>
      <c r="D1275" s="3" t="s">
        <v>5383</v>
      </c>
      <c r="E1275">
        <v>4000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41852.396886574068</v>
      </c>
      <c r="T1275" s="10">
        <f t="shared" si="79"/>
        <v>41882.396886574068</v>
      </c>
    </row>
    <row r="1276" spans="1:20" ht="49" x14ac:dyDescent="0.25">
      <c r="A1276" s="6">
        <f t="shared" si="76"/>
        <v>154.97535999999999</v>
      </c>
      <c r="B1276">
        <v>1274</v>
      </c>
      <c r="C1276" s="3" t="s">
        <v>1275</v>
      </c>
      <c r="D1276" s="3" t="s">
        <v>5384</v>
      </c>
      <c r="E1276"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41116.356770833328</v>
      </c>
      <c r="T1276" s="10">
        <f t="shared" si="79"/>
        <v>41151.356770833328</v>
      </c>
    </row>
    <row r="1277" spans="1:20" ht="49" x14ac:dyDescent="0.25">
      <c r="A1277" s="6">
        <f t="shared" si="76"/>
        <v>162.14066666666668</v>
      </c>
      <c r="B1277">
        <v>1275</v>
      </c>
      <c r="C1277" s="3" t="s">
        <v>1276</v>
      </c>
      <c r="D1277" s="3" t="s">
        <v>5385</v>
      </c>
      <c r="E1277"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41458.534571759257</v>
      </c>
      <c r="T1277" s="10">
        <f t="shared" si="79"/>
        <v>41493.534571759257</v>
      </c>
    </row>
    <row r="1278" spans="1:20" ht="33" x14ac:dyDescent="0.25">
      <c r="A1278" s="6">
        <f t="shared" si="76"/>
        <v>104.42100000000001</v>
      </c>
      <c r="B1278">
        <v>1276</v>
      </c>
      <c r="C1278" s="3" t="s">
        <v>1277</v>
      </c>
      <c r="D1278" s="3" t="s">
        <v>5386</v>
      </c>
      <c r="E1278"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40007.37091435185</v>
      </c>
      <c r="T1278" s="10">
        <f t="shared" si="79"/>
        <v>40056.833333333328</v>
      </c>
    </row>
    <row r="1279" spans="1:20" ht="49" x14ac:dyDescent="0.25">
      <c r="A1279" s="6">
        <f t="shared" si="76"/>
        <v>106.12433333333333</v>
      </c>
      <c r="B1279">
        <v>1277</v>
      </c>
      <c r="C1279" s="3" t="s">
        <v>1278</v>
      </c>
      <c r="D1279" s="3" t="s">
        <v>5387</v>
      </c>
      <c r="E1279"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41121.22855324074</v>
      </c>
      <c r="T1279" s="10">
        <f t="shared" si="79"/>
        <v>41156.22855324074</v>
      </c>
    </row>
    <row r="1280" spans="1:20" ht="49" x14ac:dyDescent="0.25">
      <c r="A1280" s="6">
        <f t="shared" si="76"/>
        <v>154.93846153846152</v>
      </c>
      <c r="B1280">
        <v>1278</v>
      </c>
      <c r="C1280" s="3" t="s">
        <v>1279</v>
      </c>
      <c r="D1280" s="3" t="s">
        <v>5388</v>
      </c>
      <c r="E1280"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41786.221828703703</v>
      </c>
      <c r="T1280" s="10">
        <f t="shared" si="79"/>
        <v>41814.75</v>
      </c>
    </row>
    <row r="1281" spans="1:20" ht="49" x14ac:dyDescent="0.25">
      <c r="A1281" s="6">
        <f t="shared" si="76"/>
        <v>110.77157238734421</v>
      </c>
      <c r="B1281">
        <v>1279</v>
      </c>
      <c r="C1281" s="3" t="s">
        <v>1280</v>
      </c>
      <c r="D1281" s="3" t="s">
        <v>5389</v>
      </c>
      <c r="E1281"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41681.765856481477</v>
      </c>
      <c r="T1281" s="10">
        <f t="shared" si="79"/>
        <v>41721.724189814813</v>
      </c>
    </row>
    <row r="1282" spans="1:20" ht="49" x14ac:dyDescent="0.25">
      <c r="A1282" s="6">
        <f t="shared" si="76"/>
        <v>110.91186666666665</v>
      </c>
      <c r="B1282">
        <v>1280</v>
      </c>
      <c r="C1282" s="3" t="s">
        <v>1281</v>
      </c>
      <c r="D1282" s="3" t="s">
        <v>5390</v>
      </c>
      <c r="E1282"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40513.42423611111</v>
      </c>
      <c r="T1282" s="10">
        <f t="shared" si="79"/>
        <v>40603.42423611111</v>
      </c>
    </row>
    <row r="1283" spans="1:20" ht="49" x14ac:dyDescent="0.25">
      <c r="A1283" s="6">
        <f t="shared" ref="A1283:A1346" si="80">((F1283-E1283)/E1283+1)*100</f>
        <v>110.71428571428572</v>
      </c>
      <c r="B1283">
        <v>1281</v>
      </c>
      <c r="C1283" s="3" t="s">
        <v>1282</v>
      </c>
      <c r="D1283" s="3" t="s">
        <v>5391</v>
      </c>
      <c r="E1283"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>
        <f t="shared" ref="P1283:P1346" si="81">F1283/M1283</f>
        <v>104.72972972972973</v>
      </c>
      <c r="Q1283" t="s">
        <v>8325</v>
      </c>
      <c r="R1283" t="s">
        <v>8326</v>
      </c>
      <c r="S1283" s="10">
        <f t="shared" ref="S1283:S1346" si="82">(((K1283/60)/60)/24)+DATE(1970,1,1)+(-8/24)</f>
        <v>41463.410138888888</v>
      </c>
      <c r="T1283" s="10">
        <f t="shared" ref="T1283:T1346" si="83">(((J1283/60)/60)/24)+DATE(1970,1,1)+(-8/24)</f>
        <v>41483.410138888888</v>
      </c>
    </row>
    <row r="1284" spans="1:20" ht="49" x14ac:dyDescent="0.25">
      <c r="A1284" s="6">
        <f t="shared" si="80"/>
        <v>123.61333333333333</v>
      </c>
      <c r="B1284">
        <v>1282</v>
      </c>
      <c r="C1284" s="3" t="s">
        <v>1283</v>
      </c>
      <c r="D1284" s="3" t="s">
        <v>5392</v>
      </c>
      <c r="E1284"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41586.141840277778</v>
      </c>
      <c r="T1284" s="10">
        <f t="shared" si="83"/>
        <v>41616.874305555553</v>
      </c>
    </row>
    <row r="1285" spans="1:20" ht="49" x14ac:dyDescent="0.25">
      <c r="A1285" s="6">
        <f t="shared" si="80"/>
        <v>211.05</v>
      </c>
      <c r="B1285">
        <v>1283</v>
      </c>
      <c r="C1285" s="3" t="s">
        <v>1284</v>
      </c>
      <c r="D1285" s="3" t="s">
        <v>5393</v>
      </c>
      <c r="E1285"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41320.38413194444</v>
      </c>
      <c r="T1285" s="10">
        <f t="shared" si="83"/>
        <v>41343.833333333328</v>
      </c>
    </row>
    <row r="1286" spans="1:20" ht="49" x14ac:dyDescent="0.25">
      <c r="A1286" s="6">
        <f t="shared" si="80"/>
        <v>101</v>
      </c>
      <c r="B1286">
        <v>1284</v>
      </c>
      <c r="C1286" s="3" t="s">
        <v>1285</v>
      </c>
      <c r="D1286" s="3" t="s">
        <v>5394</v>
      </c>
      <c r="E1286"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42711.901412037034</v>
      </c>
      <c r="T1286" s="10">
        <f t="shared" si="83"/>
        <v>42735.374305555553</v>
      </c>
    </row>
    <row r="1287" spans="1:20" ht="49" x14ac:dyDescent="0.25">
      <c r="A1287" s="6">
        <f t="shared" si="80"/>
        <v>101.64999999999999</v>
      </c>
      <c r="B1287">
        <v>1285</v>
      </c>
      <c r="C1287" s="3" t="s">
        <v>1286</v>
      </c>
      <c r="D1287" s="3" t="s">
        <v>5395</v>
      </c>
      <c r="E1287">
        <v>2000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42160.249710648146</v>
      </c>
      <c r="T1287" s="10">
        <f t="shared" si="83"/>
        <v>42175.249710648146</v>
      </c>
    </row>
    <row r="1288" spans="1:20" ht="49" x14ac:dyDescent="0.25">
      <c r="A1288" s="6">
        <f t="shared" si="80"/>
        <v>108.33333333333333</v>
      </c>
      <c r="B1288">
        <v>1286</v>
      </c>
      <c r="C1288" s="3" t="s">
        <v>1287</v>
      </c>
      <c r="D1288" s="3" t="s">
        <v>5396</v>
      </c>
      <c r="E1288">
        <v>1500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42039.051238425927</v>
      </c>
      <c r="T1288" s="10">
        <f t="shared" si="83"/>
        <v>42052.249999999993</v>
      </c>
    </row>
    <row r="1289" spans="1:20" ht="65" x14ac:dyDescent="0.25">
      <c r="A1289" s="6">
        <f t="shared" si="80"/>
        <v>242</v>
      </c>
      <c r="B1289">
        <v>1287</v>
      </c>
      <c r="C1289" s="3" t="s">
        <v>1288</v>
      </c>
      <c r="D1289" s="3" t="s">
        <v>5397</v>
      </c>
      <c r="E1289">
        <v>250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42107.287685185183</v>
      </c>
      <c r="T1289" s="10">
        <f t="shared" si="83"/>
        <v>42167.287685185183</v>
      </c>
    </row>
    <row r="1290" spans="1:20" ht="49" x14ac:dyDescent="0.25">
      <c r="A1290" s="6">
        <f t="shared" si="80"/>
        <v>100.44999999999999</v>
      </c>
      <c r="B1290">
        <v>1288</v>
      </c>
      <c r="C1290" s="3" t="s">
        <v>1289</v>
      </c>
      <c r="D1290" s="3" t="s">
        <v>5398</v>
      </c>
      <c r="E1290"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42560.821331018517</v>
      </c>
      <c r="T1290" s="10">
        <f t="shared" si="83"/>
        <v>42591.833333333336</v>
      </c>
    </row>
    <row r="1291" spans="1:20" ht="49" x14ac:dyDescent="0.25">
      <c r="A1291" s="6">
        <f t="shared" si="80"/>
        <v>125.06666666666666</v>
      </c>
      <c r="B1291">
        <v>1289</v>
      </c>
      <c r="C1291" s="3" t="s">
        <v>1290</v>
      </c>
      <c r="D1291" s="3" t="s">
        <v>5399</v>
      </c>
      <c r="E1291"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42708.801446759251</v>
      </c>
      <c r="T1291" s="10">
        <f t="shared" si="83"/>
        <v>42738.801446759251</v>
      </c>
    </row>
    <row r="1292" spans="1:20" ht="33" x14ac:dyDescent="0.25">
      <c r="A1292" s="6">
        <f t="shared" si="80"/>
        <v>108.57142857142857</v>
      </c>
      <c r="B1292">
        <v>1290</v>
      </c>
      <c r="C1292" s="3" t="s">
        <v>1291</v>
      </c>
      <c r="D1292" s="3" t="s">
        <v>5400</v>
      </c>
      <c r="E1292"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42086.281608796293</v>
      </c>
      <c r="T1292" s="10">
        <f t="shared" si="83"/>
        <v>42116.957638888889</v>
      </c>
    </row>
    <row r="1293" spans="1:20" ht="49" x14ac:dyDescent="0.25">
      <c r="A1293" s="6">
        <f t="shared" si="80"/>
        <v>145.70000000000002</v>
      </c>
      <c r="B1293">
        <v>1291</v>
      </c>
      <c r="C1293" s="3" t="s">
        <v>1292</v>
      </c>
      <c r="D1293" s="3" t="s">
        <v>5401</v>
      </c>
      <c r="E1293"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42064.319340277776</v>
      </c>
      <c r="T1293" s="10">
        <f t="shared" si="83"/>
        <v>42100.958333333336</v>
      </c>
    </row>
    <row r="1294" spans="1:20" ht="49" x14ac:dyDescent="0.25">
      <c r="A1294" s="6">
        <f t="shared" si="80"/>
        <v>110.00000000000001</v>
      </c>
      <c r="B1294">
        <v>1292</v>
      </c>
      <c r="C1294" s="3" t="s">
        <v>1293</v>
      </c>
      <c r="D1294" s="3" t="s">
        <v>5402</v>
      </c>
      <c r="E1294">
        <v>1700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42256.430879629632</v>
      </c>
      <c r="T1294" s="10">
        <f t="shared" si="83"/>
        <v>42283.624305555553</v>
      </c>
    </row>
    <row r="1295" spans="1:20" ht="49" x14ac:dyDescent="0.25">
      <c r="A1295" s="6">
        <f t="shared" si="80"/>
        <v>102.23333333333333</v>
      </c>
      <c r="B1295">
        <v>1293</v>
      </c>
      <c r="C1295" s="3" t="s">
        <v>1294</v>
      </c>
      <c r="D1295" s="3" t="s">
        <v>5403</v>
      </c>
      <c r="E1295"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42292.367719907408</v>
      </c>
      <c r="T1295" s="10">
        <f t="shared" si="83"/>
        <v>42322.409386574065</v>
      </c>
    </row>
    <row r="1296" spans="1:20" ht="49" x14ac:dyDescent="0.25">
      <c r="A1296" s="6">
        <f t="shared" si="80"/>
        <v>122</v>
      </c>
      <c r="B1296">
        <v>1294</v>
      </c>
      <c r="C1296" s="3" t="s">
        <v>1295</v>
      </c>
      <c r="D1296" s="3" t="s">
        <v>5404</v>
      </c>
      <c r="E1296">
        <v>500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42278.120335648149</v>
      </c>
      <c r="T1296" s="10">
        <f t="shared" si="83"/>
        <v>42296.124999999993</v>
      </c>
    </row>
    <row r="1297" spans="1:20" ht="49" x14ac:dyDescent="0.25">
      <c r="A1297" s="6">
        <f t="shared" si="80"/>
        <v>101.96000000000001</v>
      </c>
      <c r="B1297">
        <v>1295</v>
      </c>
      <c r="C1297" s="3" t="s">
        <v>1296</v>
      </c>
      <c r="D1297" s="3" t="s">
        <v>5405</v>
      </c>
      <c r="E1297">
        <v>2500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42184.239548611113</v>
      </c>
      <c r="T1297" s="10">
        <f t="shared" si="83"/>
        <v>42214.374999999993</v>
      </c>
    </row>
    <row r="1298" spans="1:20" ht="49" x14ac:dyDescent="0.25">
      <c r="A1298" s="6">
        <f t="shared" si="80"/>
        <v>141.17647058823528</v>
      </c>
      <c r="B1298">
        <v>1296</v>
      </c>
      <c r="C1298" s="3" t="s">
        <v>1297</v>
      </c>
      <c r="D1298" s="3" t="s">
        <v>5406</v>
      </c>
      <c r="E1298">
        <v>850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42422.717280092591</v>
      </c>
      <c r="T1298" s="10">
        <f t="shared" si="83"/>
        <v>42442.675613425927</v>
      </c>
    </row>
    <row r="1299" spans="1:20" ht="49" x14ac:dyDescent="0.25">
      <c r="A1299" s="6">
        <f t="shared" si="80"/>
        <v>109.52500000000001</v>
      </c>
      <c r="B1299">
        <v>1297</v>
      </c>
      <c r="C1299" s="3" t="s">
        <v>1298</v>
      </c>
      <c r="D1299" s="3" t="s">
        <v>5407</v>
      </c>
      <c r="E1299"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42461.413865740738</v>
      </c>
      <c r="T1299" s="10">
        <f t="shared" si="83"/>
        <v>42491.413865740738</v>
      </c>
    </row>
    <row r="1300" spans="1:20" ht="49" x14ac:dyDescent="0.25">
      <c r="A1300" s="6">
        <f t="shared" si="80"/>
        <v>104.65</v>
      </c>
      <c r="B1300">
        <v>1298</v>
      </c>
      <c r="C1300" s="3" t="s">
        <v>1299</v>
      </c>
      <c r="D1300" s="3" t="s">
        <v>5408</v>
      </c>
      <c r="E1300">
        <v>2000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42458.347592592596</v>
      </c>
      <c r="T1300" s="10">
        <f t="shared" si="83"/>
        <v>42488.347592592596</v>
      </c>
    </row>
    <row r="1301" spans="1:20" ht="49" x14ac:dyDescent="0.25">
      <c r="A1301" s="6">
        <f t="shared" si="80"/>
        <v>124</v>
      </c>
      <c r="B1301">
        <v>1299</v>
      </c>
      <c r="C1301" s="3" t="s">
        <v>1300</v>
      </c>
      <c r="D1301" s="3" t="s">
        <v>5409</v>
      </c>
      <c r="E1301"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42169.481006944443</v>
      </c>
      <c r="T1301" s="10">
        <f t="shared" si="83"/>
        <v>42199.481006944443</v>
      </c>
    </row>
    <row r="1302" spans="1:20" ht="49" x14ac:dyDescent="0.25">
      <c r="A1302" s="6">
        <f t="shared" si="80"/>
        <v>135</v>
      </c>
      <c r="B1302">
        <v>1300</v>
      </c>
      <c r="C1302" s="3" t="s">
        <v>1301</v>
      </c>
      <c r="D1302" s="3" t="s">
        <v>5410</v>
      </c>
      <c r="E1302"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42483.341874999998</v>
      </c>
      <c r="T1302" s="10">
        <f t="shared" si="83"/>
        <v>42522.456249999996</v>
      </c>
    </row>
    <row r="1303" spans="1:20" ht="49" x14ac:dyDescent="0.25">
      <c r="A1303" s="6">
        <f t="shared" si="80"/>
        <v>102.75000000000001</v>
      </c>
      <c r="B1303">
        <v>1301</v>
      </c>
      <c r="C1303" s="3" t="s">
        <v>1302</v>
      </c>
      <c r="D1303" s="3" t="s">
        <v>5411</v>
      </c>
      <c r="E1303"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42195.416412037033</v>
      </c>
      <c r="T1303" s="10">
        <f t="shared" si="83"/>
        <v>42205.791666666664</v>
      </c>
    </row>
    <row r="1304" spans="1:20" ht="49" x14ac:dyDescent="0.25">
      <c r="A1304" s="6">
        <f t="shared" si="80"/>
        <v>100</v>
      </c>
      <c r="B1304">
        <v>1302</v>
      </c>
      <c r="C1304" s="3" t="s">
        <v>1303</v>
      </c>
      <c r="D1304" s="3" t="s">
        <v>5412</v>
      </c>
      <c r="E1304"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42674.724664351852</v>
      </c>
      <c r="T1304" s="10">
        <f t="shared" si="83"/>
        <v>42704.766331018516</v>
      </c>
    </row>
    <row r="1305" spans="1:20" ht="33" x14ac:dyDescent="0.25">
      <c r="A1305" s="6">
        <f t="shared" si="80"/>
        <v>130.26085714285713</v>
      </c>
      <c r="B1305">
        <v>1303</v>
      </c>
      <c r="C1305" s="3" t="s">
        <v>1304</v>
      </c>
      <c r="D1305" s="3" t="s">
        <v>5413</v>
      </c>
      <c r="E1305">
        <v>3500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42566.107870370368</v>
      </c>
      <c r="T1305" s="10">
        <f t="shared" si="83"/>
        <v>42582.124999999993</v>
      </c>
    </row>
    <row r="1306" spans="1:20" ht="49" x14ac:dyDescent="0.25">
      <c r="A1306" s="6">
        <f t="shared" si="80"/>
        <v>39.627500000000005</v>
      </c>
      <c r="B1306">
        <v>1304</v>
      </c>
      <c r="C1306" s="3" t="s">
        <v>1305</v>
      </c>
      <c r="D1306" s="3" t="s">
        <v>5414</v>
      </c>
      <c r="E1306">
        <v>40000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42746.861168981479</v>
      </c>
      <c r="T1306" s="10">
        <f t="shared" si="83"/>
        <v>42806.819502314807</v>
      </c>
    </row>
    <row r="1307" spans="1:20" ht="49" x14ac:dyDescent="0.25">
      <c r="A1307" s="6">
        <f t="shared" si="80"/>
        <v>25.97666666666667</v>
      </c>
      <c r="B1307">
        <v>1305</v>
      </c>
      <c r="C1307" s="3" t="s">
        <v>1306</v>
      </c>
      <c r="D1307" s="3" t="s">
        <v>5415</v>
      </c>
      <c r="E1307">
        <v>30000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42543.332268518519</v>
      </c>
      <c r="T1307" s="10">
        <f t="shared" si="83"/>
        <v>42572.395833333336</v>
      </c>
    </row>
    <row r="1308" spans="1:20" ht="65" x14ac:dyDescent="0.25">
      <c r="A1308" s="6">
        <f t="shared" si="80"/>
        <v>65.24636363636364</v>
      </c>
      <c r="B1308">
        <v>1306</v>
      </c>
      <c r="C1308" s="3" t="s">
        <v>1307</v>
      </c>
      <c r="D1308" s="3" t="s">
        <v>5416</v>
      </c>
      <c r="E1308">
        <v>110000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41947.124236111107</v>
      </c>
      <c r="T1308" s="10">
        <f t="shared" si="83"/>
        <v>41977.124236111107</v>
      </c>
    </row>
    <row r="1309" spans="1:20" ht="33" x14ac:dyDescent="0.25">
      <c r="A1309" s="6">
        <f t="shared" si="80"/>
        <v>11.514000000000003</v>
      </c>
      <c r="B1309">
        <v>1307</v>
      </c>
      <c r="C1309" s="3" t="s">
        <v>1308</v>
      </c>
      <c r="D1309" s="3" t="s">
        <v>5417</v>
      </c>
      <c r="E1309">
        <v>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42387.169895833329</v>
      </c>
      <c r="T1309" s="10">
        <f t="shared" si="83"/>
        <v>42417.169895833329</v>
      </c>
    </row>
    <row r="1310" spans="1:20" ht="33" x14ac:dyDescent="0.25">
      <c r="A1310" s="6">
        <f t="shared" si="80"/>
        <v>11.360000000000003</v>
      </c>
      <c r="B1310">
        <v>1308</v>
      </c>
      <c r="C1310" s="3" t="s">
        <v>1309</v>
      </c>
      <c r="D1310" s="3" t="s">
        <v>5418</v>
      </c>
      <c r="E1310">
        <v>10000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42611.280231481483</v>
      </c>
      <c r="T1310" s="10">
        <f t="shared" si="83"/>
        <v>42651.280231481483</v>
      </c>
    </row>
    <row r="1311" spans="1:20" ht="33" x14ac:dyDescent="0.25">
      <c r="A1311" s="6">
        <f t="shared" si="80"/>
        <v>111.99130434782609</v>
      </c>
      <c r="B1311">
        <v>1309</v>
      </c>
      <c r="C1311" s="3" t="s">
        <v>1310</v>
      </c>
      <c r="D1311" s="3" t="s">
        <v>5419</v>
      </c>
      <c r="E1311">
        <v>11500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42257.549398148149</v>
      </c>
      <c r="T1311" s="10">
        <f t="shared" si="83"/>
        <v>42292.549398148149</v>
      </c>
    </row>
    <row r="1312" spans="1:20" ht="33" x14ac:dyDescent="0.25">
      <c r="A1312" s="6">
        <f t="shared" si="80"/>
        <v>15.500000000000004</v>
      </c>
      <c r="B1312">
        <v>1310</v>
      </c>
      <c r="C1312" s="3" t="s">
        <v>1311</v>
      </c>
      <c r="D1312" s="3" t="s">
        <v>5420</v>
      </c>
      <c r="E1312">
        <v>20000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42556.333912037029</v>
      </c>
      <c r="T1312" s="10">
        <f t="shared" si="83"/>
        <v>42601.333912037029</v>
      </c>
    </row>
    <row r="1313" spans="1:20" ht="49" x14ac:dyDescent="0.25">
      <c r="A1313" s="6">
        <f t="shared" si="80"/>
        <v>32.027999999999999</v>
      </c>
      <c r="B1313">
        <v>1311</v>
      </c>
      <c r="C1313" s="3" t="s">
        <v>1312</v>
      </c>
      <c r="D1313" s="3" t="s">
        <v>5421</v>
      </c>
      <c r="E1313">
        <v>250000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42669.468969907401</v>
      </c>
      <c r="T1313" s="10">
        <f t="shared" si="83"/>
        <v>42704.510636574072</v>
      </c>
    </row>
    <row r="1314" spans="1:20" ht="49" x14ac:dyDescent="0.25">
      <c r="A1314" s="6">
        <f t="shared" si="80"/>
        <v>0.60869565217391841</v>
      </c>
      <c r="B1314">
        <v>1312</v>
      </c>
      <c r="C1314" s="3" t="s">
        <v>1313</v>
      </c>
      <c r="D1314" s="3" t="s">
        <v>5422</v>
      </c>
      <c r="E1314">
        <v>4600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42082.369467592587</v>
      </c>
      <c r="T1314" s="10">
        <f t="shared" si="83"/>
        <v>42112.369467592587</v>
      </c>
    </row>
    <row r="1315" spans="1:20" ht="49" x14ac:dyDescent="0.25">
      <c r="A1315" s="6">
        <f t="shared" si="80"/>
        <v>31.115000000000002</v>
      </c>
      <c r="B1315">
        <v>1313</v>
      </c>
      <c r="C1315" s="3" t="s">
        <v>1314</v>
      </c>
      <c r="D1315" s="3" t="s">
        <v>5423</v>
      </c>
      <c r="E1315">
        <v>40000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42402.37631944444</v>
      </c>
      <c r="T1315" s="10">
        <f t="shared" si="83"/>
        <v>42432.37631944444</v>
      </c>
    </row>
    <row r="1316" spans="1:20" ht="49" x14ac:dyDescent="0.25">
      <c r="A1316" s="6">
        <f t="shared" si="80"/>
        <v>1.1266666666666647</v>
      </c>
      <c r="B1316">
        <v>1314</v>
      </c>
      <c r="C1316" s="3" t="s">
        <v>1315</v>
      </c>
      <c r="D1316" s="3" t="s">
        <v>5424</v>
      </c>
      <c r="E1316">
        <v>180000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42604.336342592585</v>
      </c>
      <c r="T1316" s="10">
        <f t="shared" si="83"/>
        <v>42664.336342592585</v>
      </c>
    </row>
    <row r="1317" spans="1:20" ht="33" x14ac:dyDescent="0.25">
      <c r="A1317" s="6">
        <f t="shared" si="80"/>
        <v>40.403999999999996</v>
      </c>
      <c r="B1317">
        <v>1315</v>
      </c>
      <c r="C1317" s="3" t="s">
        <v>1316</v>
      </c>
      <c r="D1317" s="3" t="s">
        <v>5425</v>
      </c>
      <c r="E1317">
        <v>100000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42278.164907407401</v>
      </c>
      <c r="T1317" s="10">
        <f t="shared" si="83"/>
        <v>42313.708333333336</v>
      </c>
    </row>
    <row r="1318" spans="1:20" ht="49" x14ac:dyDescent="0.25">
      <c r="A1318" s="6">
        <f t="shared" si="80"/>
        <v>1.333333333330966E-3</v>
      </c>
      <c r="B1318">
        <v>1316</v>
      </c>
      <c r="C1318" s="3" t="s">
        <v>1317</v>
      </c>
      <c r="D1318" s="3" t="s">
        <v>5426</v>
      </c>
      <c r="E1318">
        <v>75000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42393.628576388881</v>
      </c>
      <c r="T1318" s="10">
        <f t="shared" si="83"/>
        <v>42428.628576388881</v>
      </c>
    </row>
    <row r="1319" spans="1:20" ht="49" x14ac:dyDescent="0.25">
      <c r="A1319" s="6">
        <f t="shared" si="80"/>
        <v>5.7335000000000029</v>
      </c>
      <c r="B1319">
        <v>1317</v>
      </c>
      <c r="C1319" s="3" t="s">
        <v>1318</v>
      </c>
      <c r="D1319" s="3" t="s">
        <v>5427</v>
      </c>
      <c r="E1319">
        <v>200000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42519.902152777773</v>
      </c>
      <c r="T1319" s="10">
        <f t="shared" si="83"/>
        <v>42572.249999999993</v>
      </c>
    </row>
    <row r="1320" spans="1:20" ht="49" x14ac:dyDescent="0.25">
      <c r="A1320" s="6">
        <f t="shared" si="80"/>
        <v>15.324999999999999</v>
      </c>
      <c r="B1320">
        <v>1318</v>
      </c>
      <c r="C1320" s="3" t="s">
        <v>1319</v>
      </c>
      <c r="D1320" s="3" t="s">
        <v>5428</v>
      </c>
      <c r="E1320">
        <v>40000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41984.710324074076</v>
      </c>
      <c r="T1320" s="10">
        <f t="shared" si="83"/>
        <v>42014.710324074076</v>
      </c>
    </row>
    <row r="1321" spans="1:20" ht="49" x14ac:dyDescent="0.25">
      <c r="A1321" s="6">
        <f t="shared" si="80"/>
        <v>15.103448275862064</v>
      </c>
      <c r="B1321">
        <v>1319</v>
      </c>
      <c r="C1321" s="3" t="s">
        <v>1320</v>
      </c>
      <c r="D1321" s="3" t="s">
        <v>5429</v>
      </c>
      <c r="E1321">
        <v>5800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41816.478761574072</v>
      </c>
      <c r="T1321" s="10">
        <f t="shared" si="83"/>
        <v>41831.333333333328</v>
      </c>
    </row>
    <row r="1322" spans="1:20" ht="49" x14ac:dyDescent="0.25">
      <c r="A1322" s="6">
        <f t="shared" si="80"/>
        <v>0.50299999999999789</v>
      </c>
      <c r="B1322">
        <v>1320</v>
      </c>
      <c r="C1322" s="3" t="s">
        <v>1321</v>
      </c>
      <c r="D1322" s="3" t="s">
        <v>5430</v>
      </c>
      <c r="E1322">
        <v>100000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42705.357013888883</v>
      </c>
      <c r="T1322" s="10">
        <f t="shared" si="83"/>
        <v>42734.624999999993</v>
      </c>
    </row>
    <row r="1323" spans="1:20" ht="49" x14ac:dyDescent="0.25">
      <c r="A1323" s="6">
        <f t="shared" si="80"/>
        <v>1.3028138528138555</v>
      </c>
      <c r="B1323">
        <v>1321</v>
      </c>
      <c r="C1323" s="3" t="s">
        <v>1322</v>
      </c>
      <c r="D1323" s="3" t="s">
        <v>5431</v>
      </c>
      <c r="E1323">
        <v>462000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42697.415937499994</v>
      </c>
      <c r="T1323" s="10">
        <f t="shared" si="83"/>
        <v>42727.415937499994</v>
      </c>
    </row>
    <row r="1324" spans="1:20" ht="49" x14ac:dyDescent="0.25">
      <c r="A1324" s="6">
        <f t="shared" si="80"/>
        <v>0.30285714285713805</v>
      </c>
      <c r="B1324">
        <v>1322</v>
      </c>
      <c r="C1324" s="3" t="s">
        <v>1323</v>
      </c>
      <c r="D1324" s="3" t="s">
        <v>5432</v>
      </c>
      <c r="E1324">
        <v>35000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42115.323206018518</v>
      </c>
      <c r="T1324" s="10">
        <f t="shared" si="83"/>
        <v>42145.323206018518</v>
      </c>
    </row>
    <row r="1325" spans="1:20" ht="49" x14ac:dyDescent="0.25">
      <c r="A1325" s="6">
        <f t="shared" si="80"/>
        <v>8.879999999999999</v>
      </c>
      <c r="B1325">
        <v>1323</v>
      </c>
      <c r="C1325" s="3" t="s">
        <v>1324</v>
      </c>
      <c r="D1325" s="3" t="s">
        <v>5433</v>
      </c>
      <c r="E1325">
        <v>15000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42451.365115740737</v>
      </c>
      <c r="T1325" s="10">
        <f t="shared" si="83"/>
        <v>42485.954861111109</v>
      </c>
    </row>
    <row r="1326" spans="1:20" ht="49" x14ac:dyDescent="0.25">
      <c r="A1326" s="6">
        <f t="shared" si="80"/>
        <v>9.8400000000000034</v>
      </c>
      <c r="B1326">
        <v>1324</v>
      </c>
      <c r="C1326" s="3" t="s">
        <v>1325</v>
      </c>
      <c r="D1326" s="3" t="s">
        <v>5434</v>
      </c>
      <c r="E1326">
        <v>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42626.300370370365</v>
      </c>
      <c r="T1326" s="10">
        <f t="shared" si="83"/>
        <v>42656.300370370365</v>
      </c>
    </row>
    <row r="1327" spans="1:20" ht="49" x14ac:dyDescent="0.25">
      <c r="A1327" s="6">
        <f t="shared" si="80"/>
        <v>2.4299999999999988</v>
      </c>
      <c r="B1327">
        <v>1325</v>
      </c>
      <c r="C1327" s="3" t="s">
        <v>1326</v>
      </c>
      <c r="D1327" s="3" t="s">
        <v>5435</v>
      </c>
      <c r="E1327">
        <v>20000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42703.752719907403</v>
      </c>
      <c r="T1327" s="10">
        <f t="shared" si="83"/>
        <v>42733.752719907403</v>
      </c>
    </row>
    <row r="1328" spans="1:20" ht="49" x14ac:dyDescent="0.25">
      <c r="A1328" s="6">
        <f t="shared" si="80"/>
        <v>1.1299999999999977</v>
      </c>
      <c r="B1328">
        <v>1326</v>
      </c>
      <c r="C1328" s="3" t="s">
        <v>1327</v>
      </c>
      <c r="D1328" s="3" t="s">
        <v>5436</v>
      </c>
      <c r="E1328">
        <v>100000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41974.458657407398</v>
      </c>
      <c r="T1328" s="10">
        <f t="shared" si="83"/>
        <v>42019.458657407398</v>
      </c>
    </row>
    <row r="1329" spans="1:20" ht="49" x14ac:dyDescent="0.25">
      <c r="A1329" s="6">
        <f t="shared" si="80"/>
        <v>3.5520833333333335</v>
      </c>
      <c r="B1329">
        <v>1327</v>
      </c>
      <c r="C1329" s="3" t="s">
        <v>1328</v>
      </c>
      <c r="D1329" s="3" t="s">
        <v>5437</v>
      </c>
      <c r="E1329">
        <v>48000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42123.345312500001</v>
      </c>
      <c r="T1329" s="10">
        <f t="shared" si="83"/>
        <v>42153.345312500001</v>
      </c>
    </row>
    <row r="1330" spans="1:20" ht="49" x14ac:dyDescent="0.25">
      <c r="A1330" s="6">
        <f t="shared" si="80"/>
        <v>2.3306666666666698</v>
      </c>
      <c r="B1330">
        <v>1328</v>
      </c>
      <c r="C1330" s="3" t="s">
        <v>1329</v>
      </c>
      <c r="D1330" s="3" t="s">
        <v>5438</v>
      </c>
      <c r="E1330">
        <v>75000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42612.309421296297</v>
      </c>
      <c r="T1330" s="10">
        <f t="shared" si="83"/>
        <v>42657.309421296297</v>
      </c>
    </row>
    <row r="1331" spans="1:20" ht="49" x14ac:dyDescent="0.25">
      <c r="A1331" s="6">
        <f t="shared" si="80"/>
        <v>0.81599999999999451</v>
      </c>
      <c r="B1331">
        <v>1329</v>
      </c>
      <c r="C1331" s="3" t="s">
        <v>1330</v>
      </c>
      <c r="D1331" s="3" t="s">
        <v>5439</v>
      </c>
      <c r="E1331">
        <v>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41934.888252314813</v>
      </c>
      <c r="T1331" s="10">
        <f t="shared" si="83"/>
        <v>41974.929918981477</v>
      </c>
    </row>
    <row r="1332" spans="1:20" ht="49" x14ac:dyDescent="0.25">
      <c r="A1332" s="6">
        <f t="shared" si="80"/>
        <v>22.494285714285709</v>
      </c>
      <c r="B1332">
        <v>1330</v>
      </c>
      <c r="C1332" s="3" t="s">
        <v>1331</v>
      </c>
      <c r="D1332" s="3" t="s">
        <v>5440</v>
      </c>
      <c r="E1332">
        <v>35000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42521.943391203698</v>
      </c>
      <c r="T1332" s="10">
        <f t="shared" si="83"/>
        <v>42552.833333333336</v>
      </c>
    </row>
    <row r="1333" spans="1:20" ht="49" x14ac:dyDescent="0.25">
      <c r="A1333" s="6">
        <f t="shared" si="80"/>
        <v>1.3668000000000013</v>
      </c>
      <c r="B1333">
        <v>1331</v>
      </c>
      <c r="C1333" s="3" t="s">
        <v>1332</v>
      </c>
      <c r="D1333" s="3" t="s">
        <v>5441</v>
      </c>
      <c r="E1333">
        <v>250000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42569.170763888884</v>
      </c>
      <c r="T1333" s="10">
        <f t="shared" si="83"/>
        <v>42599.170763888884</v>
      </c>
    </row>
    <row r="1334" spans="1:20" ht="49" x14ac:dyDescent="0.25">
      <c r="A1334" s="6">
        <f t="shared" si="80"/>
        <v>0</v>
      </c>
      <c r="B1334">
        <v>1332</v>
      </c>
      <c r="C1334" s="3" t="s">
        <v>1333</v>
      </c>
      <c r="D1334" s="3" t="s">
        <v>5442</v>
      </c>
      <c r="E1334">
        <v>10115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42731.726944444446</v>
      </c>
      <c r="T1334" s="10">
        <f t="shared" si="83"/>
        <v>42761.726944444446</v>
      </c>
    </row>
    <row r="1335" spans="1:20" ht="49" x14ac:dyDescent="0.25">
      <c r="A1335" s="6">
        <f t="shared" si="80"/>
        <v>0</v>
      </c>
      <c r="B1335">
        <v>1333</v>
      </c>
      <c r="C1335" s="3" t="s">
        <v>1334</v>
      </c>
      <c r="D1335" s="3" t="s">
        <v>5443</v>
      </c>
      <c r="E1335">
        <v>2500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41805.7734375</v>
      </c>
      <c r="T1335" s="10">
        <f t="shared" si="83"/>
        <v>41835.7734375</v>
      </c>
    </row>
    <row r="1336" spans="1:20" ht="49" x14ac:dyDescent="0.25">
      <c r="A1336" s="6">
        <f t="shared" si="80"/>
        <v>10.754135338345861</v>
      </c>
      <c r="B1336">
        <v>1334</v>
      </c>
      <c r="C1336" s="3" t="s">
        <v>1335</v>
      </c>
      <c r="D1336" s="3" t="s">
        <v>5444</v>
      </c>
      <c r="E1336">
        <v>133000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42410.440821759257</v>
      </c>
      <c r="T1336" s="10">
        <f t="shared" si="83"/>
        <v>42440.440821759257</v>
      </c>
    </row>
    <row r="1337" spans="1:20" ht="49" x14ac:dyDescent="0.25">
      <c r="A1337" s="6">
        <f t="shared" si="80"/>
        <v>19.759999999999998</v>
      </c>
      <c r="B1337">
        <v>1335</v>
      </c>
      <c r="C1337" s="3" t="s">
        <v>1336</v>
      </c>
      <c r="D1337" s="3" t="s">
        <v>5445</v>
      </c>
      <c r="E1337">
        <v>25000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42313.603032407402</v>
      </c>
      <c r="T1337" s="10">
        <f t="shared" si="83"/>
        <v>42343.603032407402</v>
      </c>
    </row>
    <row r="1338" spans="1:20" ht="49" x14ac:dyDescent="0.25">
      <c r="A1338" s="6">
        <f t="shared" si="80"/>
        <v>84.946999999999989</v>
      </c>
      <c r="B1338">
        <v>1336</v>
      </c>
      <c r="C1338" s="3" t="s">
        <v>1337</v>
      </c>
      <c r="D1338" s="3" t="s">
        <v>5446</v>
      </c>
      <c r="E1338">
        <v>100000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41955.530416666668</v>
      </c>
      <c r="T1338" s="10">
        <f t="shared" si="83"/>
        <v>41990.530416666668</v>
      </c>
    </row>
    <row r="1339" spans="1:20" ht="49" x14ac:dyDescent="0.25">
      <c r="A1339" s="6">
        <f t="shared" si="80"/>
        <v>49.382000000000005</v>
      </c>
      <c r="B1339">
        <v>1337</v>
      </c>
      <c r="C1339" s="3" t="s">
        <v>1338</v>
      </c>
      <c r="D1339" s="3" t="s">
        <v>5447</v>
      </c>
      <c r="E1339">
        <v>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42767.243969907409</v>
      </c>
      <c r="T1339" s="10">
        <f t="shared" si="83"/>
        <v>42797.243969907409</v>
      </c>
    </row>
    <row r="1340" spans="1:20" ht="49" x14ac:dyDescent="0.25">
      <c r="A1340" s="6">
        <f t="shared" si="80"/>
        <v>3.3033333333333359</v>
      </c>
      <c r="B1340">
        <v>1338</v>
      </c>
      <c r="C1340" s="3" t="s">
        <v>1339</v>
      </c>
      <c r="D1340" s="3" t="s">
        <v>5448</v>
      </c>
      <c r="E1340">
        <v>30000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42188.470289351848</v>
      </c>
      <c r="T1340" s="10">
        <f t="shared" si="83"/>
        <v>42218.470289351848</v>
      </c>
    </row>
    <row r="1341" spans="1:20" ht="33" x14ac:dyDescent="0.25">
      <c r="A1341" s="6">
        <f t="shared" si="80"/>
        <v>6.633999999999995</v>
      </c>
      <c r="B1341">
        <v>1339</v>
      </c>
      <c r="C1341" s="3" t="s">
        <v>1340</v>
      </c>
      <c r="D1341" s="3" t="s">
        <v>5449</v>
      </c>
      <c r="E1341">
        <v>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41936.313831018517</v>
      </c>
      <c r="T1341" s="10">
        <f t="shared" si="83"/>
        <v>41981.355497685181</v>
      </c>
    </row>
    <row r="1342" spans="1:20" ht="49" x14ac:dyDescent="0.25">
      <c r="A1342" s="6">
        <f t="shared" si="80"/>
        <v>0</v>
      </c>
      <c r="B1342">
        <v>1340</v>
      </c>
      <c r="C1342" s="3" t="s">
        <v>1341</v>
      </c>
      <c r="D1342" s="3" t="s">
        <v>5450</v>
      </c>
      <c r="E1342">
        <v>1680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41836.262187499997</v>
      </c>
      <c r="T1342" s="10">
        <f t="shared" si="83"/>
        <v>41866.262187499997</v>
      </c>
    </row>
    <row r="1343" spans="1:20" ht="49" x14ac:dyDescent="0.25">
      <c r="A1343" s="6">
        <f t="shared" si="80"/>
        <v>70.36</v>
      </c>
      <c r="B1343">
        <v>1341</v>
      </c>
      <c r="C1343" s="3" t="s">
        <v>1342</v>
      </c>
      <c r="D1343" s="3" t="s">
        <v>5451</v>
      </c>
      <c r="E1343">
        <v>25000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42612.290706018517</v>
      </c>
      <c r="T1343" s="10">
        <f t="shared" si="83"/>
        <v>42644.290706018517</v>
      </c>
    </row>
    <row r="1344" spans="1:20" ht="49" x14ac:dyDescent="0.25">
      <c r="A1344" s="6">
        <f t="shared" si="80"/>
        <v>0.20000000000000018</v>
      </c>
      <c r="B1344">
        <v>1342</v>
      </c>
      <c r="C1344" s="3" t="s">
        <v>1343</v>
      </c>
      <c r="D1344" s="3" t="s">
        <v>5452</v>
      </c>
      <c r="E1344">
        <v>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42172.483090277768</v>
      </c>
      <c r="T1344" s="10">
        <f t="shared" si="83"/>
        <v>42202.483090277768</v>
      </c>
    </row>
    <row r="1345" spans="1:20" ht="49" x14ac:dyDescent="0.25">
      <c r="A1345" s="6">
        <f t="shared" si="80"/>
        <v>102.298</v>
      </c>
      <c r="B1345">
        <v>1343</v>
      </c>
      <c r="C1345" s="3" t="s">
        <v>1344</v>
      </c>
      <c r="D1345" s="3" t="s">
        <v>5453</v>
      </c>
      <c r="E1345">
        <v>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42542.193090277775</v>
      </c>
      <c r="T1345" s="10">
        <f t="shared" si="83"/>
        <v>42600.832638888889</v>
      </c>
    </row>
    <row r="1346" spans="1:20" ht="49" x14ac:dyDescent="0.25">
      <c r="A1346" s="6">
        <f t="shared" si="80"/>
        <v>377.73333333333335</v>
      </c>
      <c r="B1346">
        <v>1344</v>
      </c>
      <c r="C1346" s="3" t="s">
        <v>1345</v>
      </c>
      <c r="D1346" s="3" t="s">
        <v>5454</v>
      </c>
      <c r="E1346">
        <v>1500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42522.456469907404</v>
      </c>
      <c r="T1346" s="10">
        <f t="shared" si="83"/>
        <v>42551.456469907404</v>
      </c>
    </row>
    <row r="1347" spans="1:20" ht="49" x14ac:dyDescent="0.25">
      <c r="A1347" s="6">
        <f t="shared" ref="A1347:A1410" si="84">((F1347-E1347)/E1347+1)*100</f>
        <v>125</v>
      </c>
      <c r="B1347">
        <v>1345</v>
      </c>
      <c r="C1347" s="3" t="s">
        <v>1346</v>
      </c>
      <c r="D1347" s="3" t="s">
        <v>5455</v>
      </c>
      <c r="E1347"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>
        <f t="shared" ref="P1347:P1410" si="85">F1347/M1347</f>
        <v>53.571428571428569</v>
      </c>
      <c r="Q1347" t="s">
        <v>8322</v>
      </c>
      <c r="R1347" t="s">
        <v>8323</v>
      </c>
      <c r="S1347" s="10">
        <f t="shared" ref="S1347:S1410" si="86">(((K1347/60)/60)/24)+DATE(1970,1,1)+(-8/24)</f>
        <v>41799.481006944443</v>
      </c>
      <c r="T1347" s="10">
        <f t="shared" ref="T1347:T1410" si="87">(((J1347/60)/60)/24)+DATE(1970,1,1)+(-8/24)</f>
        <v>41834.481006944443</v>
      </c>
    </row>
    <row r="1348" spans="1:20" ht="49" x14ac:dyDescent="0.25">
      <c r="A1348" s="6">
        <f t="shared" si="84"/>
        <v>147.32653061224491</v>
      </c>
      <c r="B1348">
        <v>1346</v>
      </c>
      <c r="C1348" s="3" t="s">
        <v>1347</v>
      </c>
      <c r="D1348" s="3" t="s">
        <v>5456</v>
      </c>
      <c r="E1348"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41421.742488425924</v>
      </c>
      <c r="T1348" s="10">
        <f t="shared" si="87"/>
        <v>41451.742488425924</v>
      </c>
    </row>
    <row r="1349" spans="1:20" ht="49" x14ac:dyDescent="0.25">
      <c r="A1349" s="6">
        <f t="shared" si="84"/>
        <v>102.2</v>
      </c>
      <c r="B1349">
        <v>1347</v>
      </c>
      <c r="C1349" s="3" t="s">
        <v>1348</v>
      </c>
      <c r="D1349" s="3" t="s">
        <v>5457</v>
      </c>
      <c r="E1349"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42040.304687499993</v>
      </c>
      <c r="T1349" s="10">
        <f t="shared" si="87"/>
        <v>42070.304687499993</v>
      </c>
    </row>
    <row r="1350" spans="1:20" ht="49" x14ac:dyDescent="0.25">
      <c r="A1350" s="6">
        <f t="shared" si="84"/>
        <v>101.8723404255319</v>
      </c>
      <c r="B1350">
        <v>1348</v>
      </c>
      <c r="C1350" s="3" t="s">
        <v>1349</v>
      </c>
      <c r="D1350" s="3" t="s">
        <v>5458</v>
      </c>
      <c r="E1350"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41963.17283564814</v>
      </c>
      <c r="T1350" s="10">
        <f t="shared" si="87"/>
        <v>41991.17283564814</v>
      </c>
    </row>
    <row r="1351" spans="1:20" ht="49" x14ac:dyDescent="0.25">
      <c r="A1351" s="6">
        <f t="shared" si="84"/>
        <v>204.2</v>
      </c>
      <c r="B1351">
        <v>1349</v>
      </c>
      <c r="C1351" s="3" t="s">
        <v>1350</v>
      </c>
      <c r="D1351" s="3" t="s">
        <v>5459</v>
      </c>
      <c r="E1351">
        <v>5000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42316.999247685184</v>
      </c>
      <c r="T1351" s="10">
        <f t="shared" si="87"/>
        <v>42353.957638888889</v>
      </c>
    </row>
    <row r="1352" spans="1:20" ht="49" x14ac:dyDescent="0.25">
      <c r="A1352" s="6">
        <f t="shared" si="84"/>
        <v>104.05</v>
      </c>
      <c r="B1352">
        <v>1350</v>
      </c>
      <c r="C1352" s="3" t="s">
        <v>1351</v>
      </c>
      <c r="D1352" s="3" t="s">
        <v>5460</v>
      </c>
      <c r="E1352"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42333.679791666662</v>
      </c>
      <c r="T1352" s="10">
        <f t="shared" si="87"/>
        <v>42363.679791666662</v>
      </c>
    </row>
    <row r="1353" spans="1:20" ht="33" x14ac:dyDescent="0.25">
      <c r="A1353" s="6">
        <f t="shared" si="84"/>
        <v>101.265</v>
      </c>
      <c r="B1353">
        <v>1351</v>
      </c>
      <c r="C1353" s="3" t="s">
        <v>1352</v>
      </c>
      <c r="D1353" s="3" t="s">
        <v>5461</v>
      </c>
      <c r="E1353"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42382.406759259255</v>
      </c>
      <c r="T1353" s="10">
        <f t="shared" si="87"/>
        <v>42412.406759259255</v>
      </c>
    </row>
    <row r="1354" spans="1:20" ht="49" x14ac:dyDescent="0.25">
      <c r="A1354" s="6">
        <f t="shared" si="84"/>
        <v>136.13999999999999</v>
      </c>
      <c r="B1354">
        <v>1352</v>
      </c>
      <c r="C1354" s="3" t="s">
        <v>1353</v>
      </c>
      <c r="D1354" s="3" t="s">
        <v>5462</v>
      </c>
      <c r="E1354"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42200.244976851849</v>
      </c>
      <c r="T1354" s="10">
        <f t="shared" si="87"/>
        <v>42251.832638888889</v>
      </c>
    </row>
    <row r="1355" spans="1:20" ht="33" x14ac:dyDescent="0.25">
      <c r="A1355" s="6">
        <f t="shared" si="84"/>
        <v>133.6</v>
      </c>
      <c r="B1355">
        <v>1353</v>
      </c>
      <c r="C1355" s="3" t="s">
        <v>1354</v>
      </c>
      <c r="D1355" s="3" t="s">
        <v>5463</v>
      </c>
      <c r="E1355"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41308.784583333334</v>
      </c>
      <c r="T1355" s="10">
        <f t="shared" si="87"/>
        <v>41343.666666666664</v>
      </c>
    </row>
    <row r="1356" spans="1:20" ht="49" x14ac:dyDescent="0.25">
      <c r="A1356" s="6">
        <f t="shared" si="84"/>
        <v>130.25</v>
      </c>
      <c r="B1356">
        <v>1354</v>
      </c>
      <c r="C1356" s="3" t="s">
        <v>1355</v>
      </c>
      <c r="D1356" s="3" t="s">
        <v>5464</v>
      </c>
      <c r="E1356">
        <v>1200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42502.474293981482</v>
      </c>
      <c r="T1356" s="10">
        <f t="shared" si="87"/>
        <v>42532.474293981482</v>
      </c>
    </row>
    <row r="1357" spans="1:20" ht="49" x14ac:dyDescent="0.25">
      <c r="A1357" s="6">
        <f t="shared" si="84"/>
        <v>122.67999999999999</v>
      </c>
      <c r="B1357">
        <v>1355</v>
      </c>
      <c r="C1357" s="3" t="s">
        <v>1356</v>
      </c>
      <c r="D1357" s="3" t="s">
        <v>5465</v>
      </c>
      <c r="E1357">
        <v>2500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41212.921354166661</v>
      </c>
      <c r="T1357" s="10">
        <f t="shared" si="87"/>
        <v>41243.083333333328</v>
      </c>
    </row>
    <row r="1358" spans="1:20" ht="49" x14ac:dyDescent="0.25">
      <c r="A1358" s="6">
        <f t="shared" si="84"/>
        <v>182.81058823529412</v>
      </c>
      <c r="B1358">
        <v>1356</v>
      </c>
      <c r="C1358" s="3" t="s">
        <v>1357</v>
      </c>
      <c r="D1358" s="3" t="s">
        <v>5466</v>
      </c>
      <c r="E1358"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41429.705555555556</v>
      </c>
      <c r="T1358" s="10">
        <f t="shared" si="87"/>
        <v>41459.705555555556</v>
      </c>
    </row>
    <row r="1359" spans="1:20" ht="49" x14ac:dyDescent="0.25">
      <c r="A1359" s="6">
        <f t="shared" si="84"/>
        <v>125.30000000000001</v>
      </c>
      <c r="B1359">
        <v>1357</v>
      </c>
      <c r="C1359" s="3" t="s">
        <v>1358</v>
      </c>
      <c r="D1359" s="3" t="s">
        <v>5467</v>
      </c>
      <c r="E1359"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41304.628900462958</v>
      </c>
      <c r="T1359" s="10">
        <f t="shared" si="87"/>
        <v>41333.915972222218</v>
      </c>
    </row>
    <row r="1360" spans="1:20" ht="49" x14ac:dyDescent="0.25">
      <c r="A1360" s="6">
        <f t="shared" si="84"/>
        <v>111.66666666666667</v>
      </c>
      <c r="B1360">
        <v>1358</v>
      </c>
      <c r="C1360" s="3" t="s">
        <v>1359</v>
      </c>
      <c r="D1360" s="3" t="s">
        <v>5468</v>
      </c>
      <c r="E1360"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40689.237534722219</v>
      </c>
      <c r="T1360" s="10">
        <f t="shared" si="87"/>
        <v>40719.237534722219</v>
      </c>
    </row>
    <row r="1361" spans="1:20" ht="49" x14ac:dyDescent="0.25">
      <c r="A1361" s="6">
        <f t="shared" si="84"/>
        <v>115.75757575757575</v>
      </c>
      <c r="B1361">
        <v>1359</v>
      </c>
      <c r="C1361" s="3" t="s">
        <v>1360</v>
      </c>
      <c r="D1361" s="3" t="s">
        <v>5469</v>
      </c>
      <c r="E1361"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40668.481365740736</v>
      </c>
      <c r="T1361" s="10">
        <f t="shared" si="87"/>
        <v>40730.481365740736</v>
      </c>
    </row>
    <row r="1362" spans="1:20" ht="33" x14ac:dyDescent="0.25">
      <c r="A1362" s="6">
        <f t="shared" si="84"/>
        <v>173.2</v>
      </c>
      <c r="B1362">
        <v>1360</v>
      </c>
      <c r="C1362" s="3" t="s">
        <v>1361</v>
      </c>
      <c r="D1362" s="3" t="s">
        <v>5470</v>
      </c>
      <c r="E1362"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41095.567361111105</v>
      </c>
      <c r="T1362" s="10">
        <f t="shared" si="87"/>
        <v>41123.567361111105</v>
      </c>
    </row>
    <row r="1363" spans="1:20" ht="49" x14ac:dyDescent="0.25">
      <c r="A1363" s="6">
        <f t="shared" si="84"/>
        <v>125.98333333333333</v>
      </c>
      <c r="B1363">
        <v>1361</v>
      </c>
      <c r="C1363" s="3" t="s">
        <v>1362</v>
      </c>
      <c r="D1363" s="3" t="s">
        <v>5471</v>
      </c>
      <c r="E1363">
        <v>6000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41781.383935185186</v>
      </c>
      <c r="T1363" s="10">
        <f t="shared" si="87"/>
        <v>41811.383935185186</v>
      </c>
    </row>
    <row r="1364" spans="1:20" ht="33" x14ac:dyDescent="0.25">
      <c r="A1364" s="6">
        <f t="shared" si="84"/>
        <v>109.1</v>
      </c>
      <c r="B1364">
        <v>1362</v>
      </c>
      <c r="C1364" s="3" t="s">
        <v>1363</v>
      </c>
      <c r="D1364" s="3" t="s">
        <v>5472</v>
      </c>
      <c r="E1364"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41464.601053240738</v>
      </c>
      <c r="T1364" s="10">
        <f t="shared" si="87"/>
        <v>41524.601053240738</v>
      </c>
    </row>
    <row r="1365" spans="1:20" ht="49" x14ac:dyDescent="0.25">
      <c r="A1365" s="6">
        <f t="shared" si="84"/>
        <v>100</v>
      </c>
      <c r="B1365">
        <v>1363</v>
      </c>
      <c r="C1365" s="3" t="s">
        <v>1364</v>
      </c>
      <c r="D1365" s="3" t="s">
        <v>5473</v>
      </c>
      <c r="E1365"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42396.510729166665</v>
      </c>
      <c r="T1365" s="10">
        <f t="shared" si="87"/>
        <v>42414.999305555553</v>
      </c>
    </row>
    <row r="1366" spans="1:20" ht="49" x14ac:dyDescent="0.25">
      <c r="A1366" s="6">
        <f t="shared" si="84"/>
        <v>118.64285714285714</v>
      </c>
      <c r="B1366">
        <v>1364</v>
      </c>
      <c r="C1366" s="3" t="s">
        <v>1365</v>
      </c>
      <c r="D1366" s="3" t="s">
        <v>5474</v>
      </c>
      <c r="E1366">
        <v>42000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41951.362337962957</v>
      </c>
      <c r="T1366" s="10">
        <f t="shared" si="87"/>
        <v>42011.362337962964</v>
      </c>
    </row>
    <row r="1367" spans="1:20" ht="49" x14ac:dyDescent="0.25">
      <c r="A1367" s="6">
        <f t="shared" si="84"/>
        <v>100.26666666666667</v>
      </c>
      <c r="B1367">
        <v>1365</v>
      </c>
      <c r="C1367" s="3" t="s">
        <v>1366</v>
      </c>
      <c r="D1367" s="3" t="s">
        <v>5475</v>
      </c>
      <c r="E1367"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42049.399907407402</v>
      </c>
      <c r="T1367" s="10">
        <f t="shared" si="87"/>
        <v>42079.358240740738</v>
      </c>
    </row>
    <row r="1368" spans="1:20" ht="18" x14ac:dyDescent="0.25">
      <c r="A1368" s="6">
        <f t="shared" si="84"/>
        <v>126.48920000000001</v>
      </c>
      <c r="B1368">
        <v>1366</v>
      </c>
      <c r="C1368" s="3" t="s">
        <v>1367</v>
      </c>
      <c r="D1368" s="3" t="s">
        <v>5476</v>
      </c>
      <c r="E1368"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41924.662766203699</v>
      </c>
      <c r="T1368" s="10">
        <f t="shared" si="87"/>
        <v>41969.704432870371</v>
      </c>
    </row>
    <row r="1369" spans="1:20" ht="49" x14ac:dyDescent="0.25">
      <c r="A1369" s="6">
        <f t="shared" si="84"/>
        <v>114.26</v>
      </c>
      <c r="B1369">
        <v>1367</v>
      </c>
      <c r="C1369" s="3" t="s">
        <v>1368</v>
      </c>
      <c r="D1369" s="3" t="s">
        <v>5477</v>
      </c>
      <c r="E1369"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42291.669560185182</v>
      </c>
      <c r="T1369" s="10">
        <f t="shared" si="87"/>
        <v>42321.711226851847</v>
      </c>
    </row>
    <row r="1370" spans="1:20" ht="49" x14ac:dyDescent="0.25">
      <c r="A1370" s="6">
        <f t="shared" si="84"/>
        <v>110.7</v>
      </c>
      <c r="B1370">
        <v>1368</v>
      </c>
      <c r="C1370" s="3" t="s">
        <v>1369</v>
      </c>
      <c r="D1370" s="3" t="s">
        <v>5478</v>
      </c>
      <c r="E1370"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42145.857569444437</v>
      </c>
      <c r="T1370" s="10">
        <f t="shared" si="87"/>
        <v>42169.857569444437</v>
      </c>
    </row>
    <row r="1371" spans="1:20" ht="49" x14ac:dyDescent="0.25">
      <c r="A1371" s="6">
        <f t="shared" si="84"/>
        <v>105.34805315203954</v>
      </c>
      <c r="B1371">
        <v>1369</v>
      </c>
      <c r="C1371" s="3" t="s">
        <v>1370</v>
      </c>
      <c r="D1371" s="3" t="s">
        <v>5479</v>
      </c>
      <c r="E1371"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41710.260949074072</v>
      </c>
      <c r="T1371" s="10">
        <f t="shared" si="87"/>
        <v>41740.260949074072</v>
      </c>
    </row>
    <row r="1372" spans="1:20" ht="33" x14ac:dyDescent="0.25">
      <c r="A1372" s="6">
        <f t="shared" si="84"/>
        <v>103.66666666666666</v>
      </c>
      <c r="B1372">
        <v>1370</v>
      </c>
      <c r="C1372" s="3" t="s">
        <v>1371</v>
      </c>
      <c r="D1372" s="3" t="s">
        <v>5480</v>
      </c>
      <c r="E1372"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41547.670023148145</v>
      </c>
      <c r="T1372" s="10">
        <f t="shared" si="87"/>
        <v>41562.670023148145</v>
      </c>
    </row>
    <row r="1373" spans="1:20" ht="49" x14ac:dyDescent="0.25">
      <c r="A1373" s="6">
        <f t="shared" si="84"/>
        <v>107.08672667523933</v>
      </c>
      <c r="B1373">
        <v>1371</v>
      </c>
      <c r="C1373" s="3" t="s">
        <v>1372</v>
      </c>
      <c r="D1373" s="3" t="s">
        <v>5481</v>
      </c>
      <c r="E1373"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42101.425254629627</v>
      </c>
      <c r="T1373" s="10">
        <f t="shared" si="87"/>
        <v>42131.425254629627</v>
      </c>
    </row>
    <row r="1374" spans="1:20" ht="18" x14ac:dyDescent="0.25">
      <c r="A1374" s="6">
        <f t="shared" si="84"/>
        <v>124</v>
      </c>
      <c r="B1374">
        <v>1372</v>
      </c>
      <c r="C1374" s="3" t="s">
        <v>1373</v>
      </c>
      <c r="D1374" s="3" t="s">
        <v>5482</v>
      </c>
      <c r="E1374"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41072.40662037037</v>
      </c>
      <c r="T1374" s="10">
        <f t="shared" si="87"/>
        <v>41102.40662037037</v>
      </c>
    </row>
    <row r="1375" spans="1:20" ht="33" x14ac:dyDescent="0.25">
      <c r="A1375" s="6">
        <f t="shared" si="84"/>
        <v>105.01</v>
      </c>
      <c r="B1375">
        <v>1373</v>
      </c>
      <c r="C1375" s="3" t="s">
        <v>1374</v>
      </c>
      <c r="D1375" s="3" t="s">
        <v>5483</v>
      </c>
      <c r="E1375"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42704.618437499994</v>
      </c>
      <c r="T1375" s="10">
        <f t="shared" si="87"/>
        <v>42734.618437499994</v>
      </c>
    </row>
    <row r="1376" spans="1:20" ht="49" x14ac:dyDescent="0.25">
      <c r="A1376" s="6">
        <f t="shared" si="84"/>
        <v>189.46666666666667</v>
      </c>
      <c r="B1376">
        <v>1374</v>
      </c>
      <c r="C1376" s="3" t="s">
        <v>1375</v>
      </c>
      <c r="D1376" s="3" t="s">
        <v>5484</v>
      </c>
      <c r="E1376"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42423.828564814808</v>
      </c>
      <c r="T1376" s="10">
        <f t="shared" si="87"/>
        <v>42453.786898148144</v>
      </c>
    </row>
    <row r="1377" spans="1:20" ht="49" x14ac:dyDescent="0.25">
      <c r="A1377" s="6">
        <f t="shared" si="84"/>
        <v>171.32499999999999</v>
      </c>
      <c r="B1377">
        <v>1375</v>
      </c>
      <c r="C1377" s="3" t="s">
        <v>1376</v>
      </c>
      <c r="D1377" s="3" t="s">
        <v>5485</v>
      </c>
      <c r="E1377">
        <v>4000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42719.732858796291</v>
      </c>
      <c r="T1377" s="10">
        <f t="shared" si="87"/>
        <v>42749.732858796291</v>
      </c>
    </row>
    <row r="1378" spans="1:20" ht="33" x14ac:dyDescent="0.25">
      <c r="A1378" s="6">
        <f t="shared" si="84"/>
        <v>252.48648648648651</v>
      </c>
      <c r="B1378">
        <v>1376</v>
      </c>
      <c r="C1378" s="3" t="s">
        <v>1377</v>
      </c>
      <c r="D1378" s="3" t="s">
        <v>5486</v>
      </c>
      <c r="E1378">
        <v>3700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42677.335717592585</v>
      </c>
      <c r="T1378" s="10">
        <f t="shared" si="87"/>
        <v>42707.377384259256</v>
      </c>
    </row>
    <row r="1379" spans="1:20" ht="49" x14ac:dyDescent="0.25">
      <c r="A1379" s="6">
        <f t="shared" si="84"/>
        <v>116.15384615384616</v>
      </c>
      <c r="B1379">
        <v>1377</v>
      </c>
      <c r="C1379" s="3" t="s">
        <v>1378</v>
      </c>
      <c r="D1379" s="3" t="s">
        <v>5487</v>
      </c>
      <c r="E1379"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42746.88622685185</v>
      </c>
      <c r="T1379" s="10">
        <f t="shared" si="87"/>
        <v>42768.84097222222</v>
      </c>
    </row>
    <row r="1380" spans="1:20" ht="18" x14ac:dyDescent="0.25">
      <c r="A1380" s="6">
        <f t="shared" si="84"/>
        <v>203.35000000000002</v>
      </c>
      <c r="B1380">
        <v>1378</v>
      </c>
      <c r="C1380" s="3" t="s">
        <v>1379</v>
      </c>
      <c r="D1380" s="3" t="s">
        <v>5488</v>
      </c>
      <c r="E1380">
        <v>2000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42568.426041666658</v>
      </c>
      <c r="T1380" s="10">
        <f t="shared" si="87"/>
        <v>42583.426041666658</v>
      </c>
    </row>
    <row r="1381" spans="1:20" ht="33" x14ac:dyDescent="0.25">
      <c r="A1381" s="6">
        <f t="shared" si="84"/>
        <v>111.60000000000001</v>
      </c>
      <c r="B1381">
        <v>1379</v>
      </c>
      <c r="C1381" s="3" t="s">
        <v>1380</v>
      </c>
      <c r="D1381" s="3" t="s">
        <v>5489</v>
      </c>
      <c r="E1381"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42130.15828703704</v>
      </c>
      <c r="T1381" s="10">
        <f t="shared" si="87"/>
        <v>42160.15828703704</v>
      </c>
    </row>
    <row r="1382" spans="1:20" ht="33" x14ac:dyDescent="0.25">
      <c r="A1382" s="6">
        <f t="shared" si="84"/>
        <v>424</v>
      </c>
      <c r="B1382">
        <v>1380</v>
      </c>
      <c r="C1382" s="3" t="s">
        <v>1381</v>
      </c>
      <c r="D1382" s="3" t="s">
        <v>5490</v>
      </c>
      <c r="E1382"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42141.429467592585</v>
      </c>
      <c r="T1382" s="10">
        <f t="shared" si="87"/>
        <v>42163.749999999993</v>
      </c>
    </row>
    <row r="1383" spans="1:20" ht="49" x14ac:dyDescent="0.25">
      <c r="A1383" s="6">
        <f t="shared" si="84"/>
        <v>107.1</v>
      </c>
      <c r="B1383">
        <v>1381</v>
      </c>
      <c r="C1383" s="3" t="s">
        <v>1382</v>
      </c>
      <c r="D1383" s="3" t="s">
        <v>5491</v>
      </c>
      <c r="E1383"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42702.881076388883</v>
      </c>
      <c r="T1383" s="10">
        <f t="shared" si="87"/>
        <v>42732.881076388883</v>
      </c>
    </row>
    <row r="1384" spans="1:20" ht="49" x14ac:dyDescent="0.25">
      <c r="A1384" s="6">
        <f t="shared" si="84"/>
        <v>104.3625</v>
      </c>
      <c r="B1384">
        <v>1382</v>
      </c>
      <c r="C1384" s="3" t="s">
        <v>1383</v>
      </c>
      <c r="D1384" s="3" t="s">
        <v>5492</v>
      </c>
      <c r="E1384"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41370.466851851852</v>
      </c>
      <c r="T1384" s="10">
        <f t="shared" si="87"/>
        <v>41400.466851851852</v>
      </c>
    </row>
    <row r="1385" spans="1:20" ht="49" x14ac:dyDescent="0.25">
      <c r="A1385" s="6">
        <f t="shared" si="84"/>
        <v>212.40909090909091</v>
      </c>
      <c r="B1385">
        <v>1383</v>
      </c>
      <c r="C1385" s="3" t="s">
        <v>1384</v>
      </c>
      <c r="D1385" s="3" t="s">
        <v>5493</v>
      </c>
      <c r="E1385">
        <v>2200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42706.741643518515</v>
      </c>
      <c r="T1385" s="10">
        <f t="shared" si="87"/>
        <v>42726.741643518515</v>
      </c>
    </row>
    <row r="1386" spans="1:20" ht="49" x14ac:dyDescent="0.25">
      <c r="A1386" s="6">
        <f t="shared" si="84"/>
        <v>124.08571428571429</v>
      </c>
      <c r="B1386">
        <v>1384</v>
      </c>
      <c r="C1386" s="3" t="s">
        <v>1385</v>
      </c>
      <c r="D1386" s="3" t="s">
        <v>5494</v>
      </c>
      <c r="E1386"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42160.401874999996</v>
      </c>
      <c r="T1386" s="10">
        <f t="shared" si="87"/>
        <v>42190.401874999996</v>
      </c>
    </row>
    <row r="1387" spans="1:20" ht="49" x14ac:dyDescent="0.25">
      <c r="A1387" s="6">
        <f t="shared" si="84"/>
        <v>110.406125</v>
      </c>
      <c r="B1387">
        <v>1385</v>
      </c>
      <c r="C1387" s="3" t="s">
        <v>1386</v>
      </c>
      <c r="D1387" s="3" t="s">
        <v>5495</v>
      </c>
      <c r="E1387">
        <v>8000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42433.355567129627</v>
      </c>
      <c r="T1387" s="10">
        <f t="shared" si="87"/>
        <v>42489.174305555549</v>
      </c>
    </row>
    <row r="1388" spans="1:20" ht="33" x14ac:dyDescent="0.25">
      <c r="A1388" s="6">
        <f t="shared" si="84"/>
        <v>218.75</v>
      </c>
      <c r="B1388">
        <v>1386</v>
      </c>
      <c r="C1388" s="3" t="s">
        <v>1387</v>
      </c>
      <c r="D1388" s="3" t="s">
        <v>5496</v>
      </c>
      <c r="E1388"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42184.313530092586</v>
      </c>
      <c r="T1388" s="10">
        <f t="shared" si="87"/>
        <v>42214.313530092586</v>
      </c>
    </row>
    <row r="1389" spans="1:20" ht="49" x14ac:dyDescent="0.25">
      <c r="A1389" s="6">
        <f t="shared" si="84"/>
        <v>136.625</v>
      </c>
      <c r="B1389">
        <v>1387</v>
      </c>
      <c r="C1389" s="3" t="s">
        <v>1388</v>
      </c>
      <c r="D1389" s="3" t="s">
        <v>5497</v>
      </c>
      <c r="E1389"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42126.587905092594</v>
      </c>
      <c r="T1389" s="10">
        <f t="shared" si="87"/>
        <v>42157.854166666664</v>
      </c>
    </row>
    <row r="1390" spans="1:20" ht="49" x14ac:dyDescent="0.25">
      <c r="A1390" s="6">
        <f t="shared" si="84"/>
        <v>134.8074</v>
      </c>
      <c r="B1390">
        <v>1388</v>
      </c>
      <c r="C1390" s="3" t="s">
        <v>1389</v>
      </c>
      <c r="D1390" s="3" t="s">
        <v>5498</v>
      </c>
      <c r="E1390"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42634.281446759262</v>
      </c>
      <c r="T1390" s="10">
        <f t="shared" si="87"/>
        <v>42660.343055555553</v>
      </c>
    </row>
    <row r="1391" spans="1:20" ht="33" x14ac:dyDescent="0.25">
      <c r="A1391" s="6">
        <f t="shared" si="84"/>
        <v>145.4</v>
      </c>
      <c r="B1391">
        <v>1389</v>
      </c>
      <c r="C1391" s="3" t="s">
        <v>1390</v>
      </c>
      <c r="D1391" s="3" t="s">
        <v>5499</v>
      </c>
      <c r="E1391">
        <v>500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42565.147650462961</v>
      </c>
      <c r="T1391" s="10">
        <f t="shared" si="87"/>
        <v>42595.147650462961</v>
      </c>
    </row>
    <row r="1392" spans="1:20" ht="49" x14ac:dyDescent="0.25">
      <c r="A1392" s="6">
        <f t="shared" si="84"/>
        <v>109.10714285714285</v>
      </c>
      <c r="B1392">
        <v>1390</v>
      </c>
      <c r="C1392" s="3" t="s">
        <v>1391</v>
      </c>
      <c r="D1392" s="3" t="s">
        <v>5500</v>
      </c>
      <c r="E1392"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42087.469976851848</v>
      </c>
      <c r="T1392" s="10">
        <f t="shared" si="87"/>
        <v>42121.383333333331</v>
      </c>
    </row>
    <row r="1393" spans="1:20" ht="49" x14ac:dyDescent="0.25">
      <c r="A1393" s="6">
        <f t="shared" si="84"/>
        <v>110.2</v>
      </c>
      <c r="B1393">
        <v>1391</v>
      </c>
      <c r="C1393" s="3" t="s">
        <v>1392</v>
      </c>
      <c r="D1393" s="3" t="s">
        <v>5501</v>
      </c>
      <c r="E1393"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42193.317337962959</v>
      </c>
      <c r="T1393" s="10">
        <f t="shared" si="87"/>
        <v>42237.874305555553</v>
      </c>
    </row>
    <row r="1394" spans="1:20" ht="49" x14ac:dyDescent="0.25">
      <c r="A1394" s="6">
        <f t="shared" si="84"/>
        <v>113.64000000000001</v>
      </c>
      <c r="B1394">
        <v>1392</v>
      </c>
      <c r="C1394" s="3" t="s">
        <v>1393</v>
      </c>
      <c r="D1394" s="3" t="s">
        <v>5502</v>
      </c>
      <c r="E1394"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42400.821597222217</v>
      </c>
      <c r="T1394" s="10">
        <f t="shared" si="87"/>
        <v>42431.821597222217</v>
      </c>
    </row>
    <row r="1395" spans="1:20" ht="18" x14ac:dyDescent="0.25">
      <c r="A1395" s="6">
        <f t="shared" si="84"/>
        <v>102.35000000000001</v>
      </c>
      <c r="B1395">
        <v>1393</v>
      </c>
      <c r="C1395" s="3" t="s">
        <v>1394</v>
      </c>
      <c r="D1395" s="3" t="s">
        <v>5503</v>
      </c>
      <c r="E1395"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42553.348645833328</v>
      </c>
      <c r="T1395" s="10">
        <f t="shared" si="87"/>
        <v>42583.348645833328</v>
      </c>
    </row>
    <row r="1396" spans="1:20" ht="49" x14ac:dyDescent="0.25">
      <c r="A1396" s="6">
        <f t="shared" si="84"/>
        <v>122.13333333333334</v>
      </c>
      <c r="B1396">
        <v>1394</v>
      </c>
      <c r="C1396" s="3" t="s">
        <v>1395</v>
      </c>
      <c r="D1396" s="3" t="s">
        <v>5504</v>
      </c>
      <c r="E1396"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42751.811643518515</v>
      </c>
      <c r="T1396" s="10">
        <f t="shared" si="87"/>
        <v>42794.791666666664</v>
      </c>
    </row>
    <row r="1397" spans="1:20" ht="18" x14ac:dyDescent="0.25">
      <c r="A1397" s="6">
        <f t="shared" si="84"/>
        <v>111.88571428571427</v>
      </c>
      <c r="B1397">
        <v>1395</v>
      </c>
      <c r="C1397" s="3" t="s">
        <v>1396</v>
      </c>
      <c r="D1397" s="3" t="s">
        <v>5505</v>
      </c>
      <c r="E1397"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42719.575011574074</v>
      </c>
      <c r="T1397" s="10">
        <f t="shared" si="87"/>
        <v>42749.575011574074</v>
      </c>
    </row>
    <row r="1398" spans="1:20" ht="49" x14ac:dyDescent="0.25">
      <c r="A1398" s="6">
        <f t="shared" si="84"/>
        <v>107.3</v>
      </c>
      <c r="B1398">
        <v>1396</v>
      </c>
      <c r="C1398" s="3" t="s">
        <v>1397</v>
      </c>
      <c r="D1398" s="3" t="s">
        <v>5506</v>
      </c>
      <c r="E1398"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42018.665300925924</v>
      </c>
      <c r="T1398" s="10">
        <f t="shared" si="87"/>
        <v>42048.665300925924</v>
      </c>
    </row>
    <row r="1399" spans="1:20" ht="49" x14ac:dyDescent="0.25">
      <c r="A1399" s="6">
        <f t="shared" si="84"/>
        <v>113.85000000000001</v>
      </c>
      <c r="B1399">
        <v>1397</v>
      </c>
      <c r="C1399" s="3" t="s">
        <v>1398</v>
      </c>
      <c r="D1399" s="3" t="s">
        <v>5507</v>
      </c>
      <c r="E1399"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42640.584606481476</v>
      </c>
      <c r="T1399" s="10">
        <f t="shared" si="87"/>
        <v>42670.554861111108</v>
      </c>
    </row>
    <row r="1400" spans="1:20" ht="49" x14ac:dyDescent="0.25">
      <c r="A1400" s="6">
        <f t="shared" si="84"/>
        <v>109.68181818181819</v>
      </c>
      <c r="B1400">
        <v>1398</v>
      </c>
      <c r="C1400" s="3" t="s">
        <v>1399</v>
      </c>
      <c r="D1400" s="3" t="s">
        <v>5508</v>
      </c>
      <c r="E1400"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42526.540902777771</v>
      </c>
      <c r="T1400" s="10">
        <f t="shared" si="87"/>
        <v>42556.540902777771</v>
      </c>
    </row>
    <row r="1401" spans="1:20" ht="49" x14ac:dyDescent="0.25">
      <c r="A1401" s="6">
        <f t="shared" si="84"/>
        <v>126.14444444444443</v>
      </c>
      <c r="B1401">
        <v>1399</v>
      </c>
      <c r="C1401" s="3" t="s">
        <v>1400</v>
      </c>
      <c r="D1401" s="3" t="s">
        <v>5509</v>
      </c>
      <c r="E1401"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41888.670983796292</v>
      </c>
      <c r="T1401" s="10">
        <f t="shared" si="87"/>
        <v>41918.670983796292</v>
      </c>
    </row>
    <row r="1402" spans="1:20" ht="49" x14ac:dyDescent="0.25">
      <c r="A1402" s="6">
        <f t="shared" si="84"/>
        <v>167.42857142857144</v>
      </c>
      <c r="B1402">
        <v>1400</v>
      </c>
      <c r="C1402" s="3" t="s">
        <v>1401</v>
      </c>
      <c r="D1402" s="3" t="s">
        <v>5510</v>
      </c>
      <c r="E1402">
        <v>350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42498.007789351854</v>
      </c>
      <c r="T1402" s="10">
        <f t="shared" si="87"/>
        <v>42532.895833333336</v>
      </c>
    </row>
    <row r="1403" spans="1:20" ht="49" x14ac:dyDescent="0.25">
      <c r="A1403" s="6">
        <f t="shared" si="84"/>
        <v>496.51999999999992</v>
      </c>
      <c r="B1403">
        <v>1401</v>
      </c>
      <c r="C1403" s="3" t="s">
        <v>1402</v>
      </c>
      <c r="D1403" s="3" t="s">
        <v>5511</v>
      </c>
      <c r="E1403"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41399.662893518514</v>
      </c>
      <c r="T1403" s="10">
        <f t="shared" si="87"/>
        <v>41420.662893518514</v>
      </c>
    </row>
    <row r="1404" spans="1:20" ht="49" x14ac:dyDescent="0.25">
      <c r="A1404" s="6">
        <f t="shared" si="84"/>
        <v>109.16</v>
      </c>
      <c r="B1404">
        <v>1402</v>
      </c>
      <c r="C1404" s="3" t="s">
        <v>1403</v>
      </c>
      <c r="D1404" s="3" t="s">
        <v>5512</v>
      </c>
      <c r="E1404">
        <v>2500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42064.720034722217</v>
      </c>
      <c r="T1404" s="10">
        <f t="shared" si="87"/>
        <v>42124.67836805556</v>
      </c>
    </row>
    <row r="1405" spans="1:20" ht="49" x14ac:dyDescent="0.25">
      <c r="A1405" s="6">
        <f t="shared" si="84"/>
        <v>102.57499999999999</v>
      </c>
      <c r="B1405">
        <v>1403</v>
      </c>
      <c r="C1405" s="3" t="s">
        <v>1404</v>
      </c>
      <c r="D1405" s="3" t="s">
        <v>5513</v>
      </c>
      <c r="E1405"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41450.729571759257</v>
      </c>
      <c r="T1405" s="10">
        <f t="shared" si="87"/>
        <v>41480.729571759257</v>
      </c>
    </row>
    <row r="1406" spans="1:20" ht="49" x14ac:dyDescent="0.25">
      <c r="A1406" s="6">
        <f t="shared" si="84"/>
        <v>1.6620689655172383</v>
      </c>
      <c r="B1406">
        <v>1404</v>
      </c>
      <c r="C1406" s="3" t="s">
        <v>1405</v>
      </c>
      <c r="D1406" s="3" t="s">
        <v>5514</v>
      </c>
      <c r="E1406">
        <v>14500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42032.17690972222</v>
      </c>
      <c r="T1406" s="10">
        <f t="shared" si="87"/>
        <v>42057.17690972222</v>
      </c>
    </row>
    <row r="1407" spans="1:20" ht="33" x14ac:dyDescent="0.25">
      <c r="A1407" s="6">
        <f t="shared" si="84"/>
        <v>0.41999999999999815</v>
      </c>
      <c r="B1407">
        <v>1405</v>
      </c>
      <c r="C1407" s="3" t="s">
        <v>1406</v>
      </c>
      <c r="D1407" s="3" t="s">
        <v>5515</v>
      </c>
      <c r="E1407">
        <v>25000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41941.347233796296</v>
      </c>
      <c r="T1407" s="10">
        <f t="shared" si="87"/>
        <v>41971.38890046296</v>
      </c>
    </row>
    <row r="1408" spans="1:20" ht="18" x14ac:dyDescent="0.25">
      <c r="A1408" s="6">
        <f t="shared" si="84"/>
        <v>0.12499999999999734</v>
      </c>
      <c r="B1408">
        <v>1406</v>
      </c>
      <c r="C1408" s="3" t="s">
        <v>1407</v>
      </c>
      <c r="D1408" s="3" t="s">
        <v>5516</v>
      </c>
      <c r="E1408">
        <v>12000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42297.099618055552</v>
      </c>
      <c r="T1408" s="10">
        <f t="shared" si="87"/>
        <v>42350.083333333336</v>
      </c>
    </row>
    <row r="1409" spans="1:20" ht="49" x14ac:dyDescent="0.25">
      <c r="A1409" s="6">
        <f t="shared" si="84"/>
        <v>0.50000000000000044</v>
      </c>
      <c r="B1409">
        <v>1407</v>
      </c>
      <c r="C1409" s="3" t="s">
        <v>1408</v>
      </c>
      <c r="D1409" s="3" t="s">
        <v>5517</v>
      </c>
      <c r="E1409">
        <v>3000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41838.20344907407</v>
      </c>
      <c r="T1409" s="10">
        <f t="shared" si="87"/>
        <v>41863.20344907407</v>
      </c>
    </row>
    <row r="1410" spans="1:20" ht="49" x14ac:dyDescent="0.25">
      <c r="A1410" s="6">
        <f t="shared" si="84"/>
        <v>7.1999999999999957</v>
      </c>
      <c r="B1410">
        <v>1408</v>
      </c>
      <c r="C1410" s="3" t="s">
        <v>1409</v>
      </c>
      <c r="D1410" s="3" t="s">
        <v>5518</v>
      </c>
      <c r="E1410">
        <v>1000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42291.538842592585</v>
      </c>
      <c r="T1410" s="10">
        <f t="shared" si="87"/>
        <v>42321.580509259256</v>
      </c>
    </row>
    <row r="1411" spans="1:20" ht="49" x14ac:dyDescent="0.25">
      <c r="A1411" s="6">
        <f t="shared" ref="A1411:A1474" si="88">((F1411-E1411)/E1411+1)*100</f>
        <v>0</v>
      </c>
      <c r="B1411">
        <v>1409</v>
      </c>
      <c r="C1411" s="3" t="s">
        <v>1410</v>
      </c>
      <c r="D1411" s="3" t="s">
        <v>5519</v>
      </c>
      <c r="E1411">
        <v>4000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 t="e">
        <f t="shared" ref="P1411:P1474" si="89">F1411/M1411</f>
        <v>#DIV/0!</v>
      </c>
      <c r="Q1411" t="s">
        <v>8322</v>
      </c>
      <c r="R1411" t="s">
        <v>8341</v>
      </c>
      <c r="S1411" s="10">
        <f t="shared" ref="S1411:S1474" si="90">(((K1411/60)/60)/24)+DATE(1970,1,1)+(-8/24)</f>
        <v>41944.800173611111</v>
      </c>
      <c r="T1411" s="10">
        <f t="shared" ref="T1411:T1474" si="91">(((J1411/60)/60)/24)+DATE(1970,1,1)+(-8/24)</f>
        <v>42004.841840277775</v>
      </c>
    </row>
    <row r="1412" spans="1:20" ht="49" x14ac:dyDescent="0.25">
      <c r="A1412" s="6">
        <f t="shared" si="88"/>
        <v>1.6666666666664831E-2</v>
      </c>
      <c r="B1412">
        <v>1410</v>
      </c>
      <c r="C1412" s="3" t="s">
        <v>1411</v>
      </c>
      <c r="D1412" s="3" t="s">
        <v>5520</v>
      </c>
      <c r="E1412">
        <v>6000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42478.985185185178</v>
      </c>
      <c r="T1412" s="10">
        <f t="shared" si="91"/>
        <v>42523.985185185178</v>
      </c>
    </row>
    <row r="1413" spans="1:20" ht="49" x14ac:dyDescent="0.25">
      <c r="A1413" s="6">
        <f t="shared" si="88"/>
        <v>0.23333333333332984</v>
      </c>
      <c r="B1413">
        <v>1411</v>
      </c>
      <c r="C1413" s="3" t="s">
        <v>1412</v>
      </c>
      <c r="D1413" s="3" t="s">
        <v>5521</v>
      </c>
      <c r="E1413">
        <v>3000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42012.725694444445</v>
      </c>
      <c r="T1413" s="10">
        <f t="shared" si="91"/>
        <v>42040.725694444445</v>
      </c>
    </row>
    <row r="1414" spans="1:20" ht="33" x14ac:dyDescent="0.25">
      <c r="A1414" s="6">
        <f t="shared" si="88"/>
        <v>4.5714285714285712</v>
      </c>
      <c r="B1414">
        <v>1412</v>
      </c>
      <c r="C1414" s="3" t="s">
        <v>1413</v>
      </c>
      <c r="D1414" s="3" t="s">
        <v>5522</v>
      </c>
      <c r="E1414">
        <v>7000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41946.730312499996</v>
      </c>
      <c r="T1414" s="10">
        <f t="shared" si="91"/>
        <v>41976.730312499996</v>
      </c>
    </row>
    <row r="1415" spans="1:20" ht="49" x14ac:dyDescent="0.25">
      <c r="A1415" s="6">
        <f t="shared" si="88"/>
        <v>5.0000000000000044</v>
      </c>
      <c r="B1415">
        <v>1413</v>
      </c>
      <c r="C1415" s="3" t="s">
        <v>1414</v>
      </c>
      <c r="D1415" s="3" t="s">
        <v>5523</v>
      </c>
      <c r="E1415">
        <v>2000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42360.103819444441</v>
      </c>
      <c r="T1415" s="10">
        <f t="shared" si="91"/>
        <v>42420.103819444441</v>
      </c>
    </row>
    <row r="1416" spans="1:20" ht="49" x14ac:dyDescent="0.25">
      <c r="A1416" s="6">
        <f t="shared" si="88"/>
        <v>0.20000000000000018</v>
      </c>
      <c r="B1416">
        <v>1414</v>
      </c>
      <c r="C1416" s="3" t="s">
        <v>1415</v>
      </c>
      <c r="D1416" s="3" t="s">
        <v>5524</v>
      </c>
      <c r="E1416">
        <v>500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42707.919756944444</v>
      </c>
      <c r="T1416" s="10">
        <f t="shared" si="91"/>
        <v>42737.919756944444</v>
      </c>
    </row>
    <row r="1417" spans="1:20" ht="49" x14ac:dyDescent="0.25">
      <c r="A1417" s="6">
        <f t="shared" si="88"/>
        <v>18.181818181818176</v>
      </c>
      <c r="B1417">
        <v>1415</v>
      </c>
      <c r="C1417" s="3" t="s">
        <v>1416</v>
      </c>
      <c r="D1417" s="3" t="s">
        <v>5525</v>
      </c>
      <c r="E1417">
        <v>4400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42192.342488425922</v>
      </c>
      <c r="T1417" s="10">
        <f t="shared" si="91"/>
        <v>42232.342488425922</v>
      </c>
    </row>
    <row r="1418" spans="1:20" ht="49" x14ac:dyDescent="0.25">
      <c r="A1418" s="6">
        <f t="shared" si="88"/>
        <v>0</v>
      </c>
      <c r="B1418">
        <v>1416</v>
      </c>
      <c r="C1418" s="3" t="s">
        <v>1417</v>
      </c>
      <c r="D1418" s="3" t="s">
        <v>5526</v>
      </c>
      <c r="E1418">
        <v>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42299.592812499999</v>
      </c>
      <c r="T1418" s="10">
        <f t="shared" si="91"/>
        <v>42329.634479166663</v>
      </c>
    </row>
    <row r="1419" spans="1:20" ht="49" x14ac:dyDescent="0.25">
      <c r="A1419" s="6">
        <f t="shared" si="88"/>
        <v>1.2222222222222245</v>
      </c>
      <c r="B1419">
        <v>1417</v>
      </c>
      <c r="C1419" s="3" t="s">
        <v>1418</v>
      </c>
      <c r="D1419" s="3" t="s">
        <v>5527</v>
      </c>
      <c r="E1419">
        <v>4500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42231.816828703704</v>
      </c>
      <c r="T1419" s="10">
        <f t="shared" si="91"/>
        <v>42262.132638888892</v>
      </c>
    </row>
    <row r="1420" spans="1:20" ht="65" x14ac:dyDescent="0.25">
      <c r="A1420" s="6">
        <f t="shared" si="88"/>
        <v>0.20000000000000018</v>
      </c>
      <c r="B1420">
        <v>1418</v>
      </c>
      <c r="C1420" s="3" t="s">
        <v>1419</v>
      </c>
      <c r="D1420" s="3" t="s">
        <v>5528</v>
      </c>
      <c r="E1420">
        <v>3000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42395.123078703698</v>
      </c>
      <c r="T1420" s="10">
        <f t="shared" si="91"/>
        <v>42425.123078703698</v>
      </c>
    </row>
    <row r="1421" spans="1:20" ht="49" x14ac:dyDescent="0.25">
      <c r="A1421" s="6">
        <f t="shared" si="88"/>
        <v>7.0634920634920606</v>
      </c>
      <c r="B1421">
        <v>1419</v>
      </c>
      <c r="C1421" s="3" t="s">
        <v>1420</v>
      </c>
      <c r="D1421" s="3" t="s">
        <v>5529</v>
      </c>
      <c r="E1421">
        <v>6300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42622.12290509259</v>
      </c>
      <c r="T1421" s="10">
        <f t="shared" si="91"/>
        <v>42652.12290509259</v>
      </c>
    </row>
    <row r="1422" spans="1:20" ht="18" x14ac:dyDescent="0.25">
      <c r="A1422" s="6">
        <f t="shared" si="88"/>
        <v>2.7272727272727226</v>
      </c>
      <c r="B1422">
        <v>1420</v>
      </c>
      <c r="C1422" s="3" t="s">
        <v>1421</v>
      </c>
      <c r="D1422" s="3" t="s">
        <v>5530</v>
      </c>
      <c r="E1422">
        <v>110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42524.334328703706</v>
      </c>
      <c r="T1422" s="10">
        <f t="shared" si="91"/>
        <v>42549.334328703706</v>
      </c>
    </row>
    <row r="1423" spans="1:20" ht="49" x14ac:dyDescent="0.25">
      <c r="A1423" s="6">
        <f t="shared" si="88"/>
        <v>0.10000000000000009</v>
      </c>
      <c r="B1423">
        <v>1421</v>
      </c>
      <c r="C1423" s="3" t="s">
        <v>1422</v>
      </c>
      <c r="D1423" s="3" t="s">
        <v>5531</v>
      </c>
      <c r="E1423">
        <v>200000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42013.582280092589</v>
      </c>
      <c r="T1423" s="10">
        <f t="shared" si="91"/>
        <v>42043.582280092589</v>
      </c>
    </row>
    <row r="1424" spans="1:20" ht="49" x14ac:dyDescent="0.25">
      <c r="A1424" s="6">
        <f t="shared" si="88"/>
        <v>0.10400000000000409</v>
      </c>
      <c r="B1424">
        <v>1422</v>
      </c>
      <c r="C1424" s="3" t="s">
        <v>1423</v>
      </c>
      <c r="D1424" s="3" t="s">
        <v>5532</v>
      </c>
      <c r="E1424">
        <v>25000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42603.906296296293</v>
      </c>
      <c r="T1424" s="10">
        <f t="shared" si="91"/>
        <v>42633.906296296293</v>
      </c>
    </row>
    <row r="1425" spans="1:20" ht="49" x14ac:dyDescent="0.25">
      <c r="A1425" s="6">
        <f t="shared" si="88"/>
        <v>0.33333333333332993</v>
      </c>
      <c r="B1425">
        <v>1423</v>
      </c>
      <c r="C1425" s="3" t="s">
        <v>1424</v>
      </c>
      <c r="D1425" s="3" t="s">
        <v>5533</v>
      </c>
      <c r="E1425">
        <v>30000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42340.026979166665</v>
      </c>
      <c r="T1425" s="10">
        <f t="shared" si="91"/>
        <v>42370.026979166665</v>
      </c>
    </row>
    <row r="1426" spans="1:20" ht="49" x14ac:dyDescent="0.25">
      <c r="A1426" s="6">
        <f t="shared" si="88"/>
        <v>20.36</v>
      </c>
      <c r="B1426">
        <v>1424</v>
      </c>
      <c r="C1426" s="3" t="s">
        <v>1425</v>
      </c>
      <c r="D1426" s="3" t="s">
        <v>5534</v>
      </c>
      <c r="E1426">
        <v>7500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42676.384282407402</v>
      </c>
      <c r="T1426" s="10">
        <f t="shared" si="91"/>
        <v>42689.425949074073</v>
      </c>
    </row>
    <row r="1427" spans="1:20" ht="49" x14ac:dyDescent="0.25">
      <c r="A1427" s="6">
        <f t="shared" si="88"/>
        <v>0</v>
      </c>
      <c r="B1427">
        <v>1425</v>
      </c>
      <c r="C1427" s="3" t="s">
        <v>1426</v>
      </c>
      <c r="D1427" s="3" t="s">
        <v>5535</v>
      </c>
      <c r="E1427">
        <v>13000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42092.798136574071</v>
      </c>
      <c r="T1427" s="10">
        <f t="shared" si="91"/>
        <v>42122.798136574071</v>
      </c>
    </row>
    <row r="1428" spans="1:20" ht="49" x14ac:dyDescent="0.25">
      <c r="A1428" s="6">
        <f t="shared" si="88"/>
        <v>0</v>
      </c>
      <c r="B1428">
        <v>1426</v>
      </c>
      <c r="C1428" s="3" t="s">
        <v>1427</v>
      </c>
      <c r="D1428" s="3" t="s">
        <v>5536</v>
      </c>
      <c r="E1428">
        <v>1000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42180.056944444441</v>
      </c>
      <c r="T1428" s="10">
        <f t="shared" si="91"/>
        <v>42240.056944444441</v>
      </c>
    </row>
    <row r="1429" spans="1:20" ht="49" x14ac:dyDescent="0.25">
      <c r="A1429" s="6">
        <f t="shared" si="88"/>
        <v>8.379999999999999</v>
      </c>
      <c r="B1429">
        <v>1427</v>
      </c>
      <c r="C1429" s="3" t="s">
        <v>1428</v>
      </c>
      <c r="D1429" s="3" t="s">
        <v>5537</v>
      </c>
      <c r="E1429">
        <v>5000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42601.518344907403</v>
      </c>
      <c r="T1429" s="10">
        <f t="shared" si="91"/>
        <v>42631.518344907403</v>
      </c>
    </row>
    <row r="1430" spans="1:20" ht="49" x14ac:dyDescent="0.25">
      <c r="A1430" s="6">
        <f t="shared" si="88"/>
        <v>4.5000000000000036</v>
      </c>
      <c r="B1430">
        <v>1428</v>
      </c>
      <c r="C1430" s="3" t="s">
        <v>1429</v>
      </c>
      <c r="D1430" s="3" t="s">
        <v>5538</v>
      </c>
      <c r="E1430">
        <v>1000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42432.046493055554</v>
      </c>
      <c r="T1430" s="10">
        <f t="shared" si="91"/>
        <v>42462.004826388882</v>
      </c>
    </row>
    <row r="1431" spans="1:20" ht="33" x14ac:dyDescent="0.25">
      <c r="A1431" s="6">
        <f t="shared" si="88"/>
        <v>0</v>
      </c>
      <c r="B1431">
        <v>1429</v>
      </c>
      <c r="C1431" s="3" t="s">
        <v>1430</v>
      </c>
      <c r="D1431" s="3" t="s">
        <v>5539</v>
      </c>
      <c r="E1431">
        <v>10000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42073.727337962955</v>
      </c>
      <c r="T1431" s="10">
        <f t="shared" si="91"/>
        <v>42103.727337962955</v>
      </c>
    </row>
    <row r="1432" spans="1:20" ht="49" x14ac:dyDescent="0.25">
      <c r="A1432" s="6">
        <f t="shared" si="88"/>
        <v>8.06</v>
      </c>
      <c r="B1432">
        <v>1430</v>
      </c>
      <c r="C1432" s="3" t="s">
        <v>1431</v>
      </c>
      <c r="D1432" s="3" t="s">
        <v>5540</v>
      </c>
      <c r="E1432">
        <v>5000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41961.480185185181</v>
      </c>
      <c r="T1432" s="10">
        <f t="shared" si="91"/>
        <v>41992.480185185181</v>
      </c>
    </row>
    <row r="1433" spans="1:20" ht="49" x14ac:dyDescent="0.25">
      <c r="A1433" s="6">
        <f t="shared" si="88"/>
        <v>31.947058823529417</v>
      </c>
      <c r="B1433">
        <v>1431</v>
      </c>
      <c r="C1433" s="3" t="s">
        <v>1432</v>
      </c>
      <c r="D1433" s="3" t="s">
        <v>5541</v>
      </c>
      <c r="E1433">
        <v>17000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42303.877499999995</v>
      </c>
      <c r="T1433" s="10">
        <f t="shared" si="91"/>
        <v>42333.919166666667</v>
      </c>
    </row>
    <row r="1434" spans="1:20" ht="49" x14ac:dyDescent="0.25">
      <c r="A1434" s="6">
        <f t="shared" si="88"/>
        <v>0</v>
      </c>
      <c r="B1434">
        <v>1432</v>
      </c>
      <c r="C1434" s="3" t="s">
        <v>1433</v>
      </c>
      <c r="D1434" s="3" t="s">
        <v>5542</v>
      </c>
      <c r="E1434">
        <v>40000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42175.447083333333</v>
      </c>
      <c r="T1434" s="10">
        <f t="shared" si="91"/>
        <v>42205.447083333333</v>
      </c>
    </row>
    <row r="1435" spans="1:20" ht="49" x14ac:dyDescent="0.25">
      <c r="A1435" s="6">
        <f t="shared" si="88"/>
        <v>6.7083333333333384</v>
      </c>
      <c r="B1435">
        <v>1433</v>
      </c>
      <c r="C1435" s="3" t="s">
        <v>1434</v>
      </c>
      <c r="D1435" s="3" t="s">
        <v>5543</v>
      </c>
      <c r="E1435">
        <v>12000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42673.292534722219</v>
      </c>
      <c r="T1435" s="10">
        <f t="shared" si="91"/>
        <v>42714.124999999993</v>
      </c>
    </row>
    <row r="1436" spans="1:20" ht="49" x14ac:dyDescent="0.25">
      <c r="A1436" s="6">
        <f t="shared" si="88"/>
        <v>9.9878048780487774</v>
      </c>
      <c r="B1436">
        <v>1434</v>
      </c>
      <c r="C1436" s="3" t="s">
        <v>1435</v>
      </c>
      <c r="D1436" s="3" t="s">
        <v>5544</v>
      </c>
      <c r="E1436">
        <v>82000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42142.433773148143</v>
      </c>
      <c r="T1436" s="10">
        <f t="shared" si="91"/>
        <v>42163.291666666664</v>
      </c>
    </row>
    <row r="1437" spans="1:20" ht="33" x14ac:dyDescent="0.25">
      <c r="A1437" s="6">
        <f t="shared" si="88"/>
        <v>0.10000000000000009</v>
      </c>
      <c r="B1437">
        <v>1435</v>
      </c>
      <c r="C1437" s="3" t="s">
        <v>1436</v>
      </c>
      <c r="D1437" s="3" t="s">
        <v>5545</v>
      </c>
      <c r="E1437">
        <v>15000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42258.44699074074</v>
      </c>
      <c r="T1437" s="10">
        <f t="shared" si="91"/>
        <v>42288.44699074074</v>
      </c>
    </row>
    <row r="1438" spans="1:20" ht="49" x14ac:dyDescent="0.25">
      <c r="A1438" s="6">
        <f t="shared" si="88"/>
        <v>0.77000000000000401</v>
      </c>
      <c r="B1438">
        <v>1436</v>
      </c>
      <c r="C1438" s="3" t="s">
        <v>1437</v>
      </c>
      <c r="D1438" s="3" t="s">
        <v>5546</v>
      </c>
      <c r="E1438">
        <v>10000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42391.016863425924</v>
      </c>
      <c r="T1438" s="10">
        <f t="shared" si="91"/>
        <v>42421.016863425924</v>
      </c>
    </row>
    <row r="1439" spans="1:20" ht="49" x14ac:dyDescent="0.25">
      <c r="A1439" s="6">
        <f t="shared" si="88"/>
        <v>26.900000000000002</v>
      </c>
      <c r="B1439">
        <v>1437</v>
      </c>
      <c r="C1439" s="3" t="s">
        <v>1438</v>
      </c>
      <c r="D1439" s="3" t="s">
        <v>5547</v>
      </c>
      <c r="E1439">
        <v>3000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41796.19836805555</v>
      </c>
      <c r="T1439" s="10">
        <f t="shared" si="91"/>
        <v>41832.874305555553</v>
      </c>
    </row>
    <row r="1440" spans="1:20" ht="49" x14ac:dyDescent="0.25">
      <c r="A1440" s="6">
        <f t="shared" si="88"/>
        <v>3.0000000000000027</v>
      </c>
      <c r="B1440">
        <v>1438</v>
      </c>
      <c r="C1440" s="3" t="s">
        <v>1439</v>
      </c>
      <c r="D1440" s="3" t="s">
        <v>5548</v>
      </c>
      <c r="E1440">
        <v>20000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42457.538182870368</v>
      </c>
      <c r="T1440" s="10">
        <f t="shared" si="91"/>
        <v>42487.246527777774</v>
      </c>
    </row>
    <row r="1441" spans="1:20" ht="49" x14ac:dyDescent="0.25">
      <c r="A1441" s="6">
        <f t="shared" si="88"/>
        <v>6.6055045871559637</v>
      </c>
      <c r="B1441">
        <v>1439</v>
      </c>
      <c r="C1441" s="3" t="s">
        <v>1440</v>
      </c>
      <c r="D1441" s="3" t="s">
        <v>5549</v>
      </c>
      <c r="E1441">
        <v>2725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42040.496539351843</v>
      </c>
      <c r="T1441" s="10">
        <f t="shared" si="91"/>
        <v>42070.496539351843</v>
      </c>
    </row>
    <row r="1442" spans="1:20" ht="49" x14ac:dyDescent="0.25">
      <c r="A1442" s="6">
        <f t="shared" si="88"/>
        <v>7.6923076923085532E-3</v>
      </c>
      <c r="B1442">
        <v>1440</v>
      </c>
      <c r="C1442" s="3" t="s">
        <v>1441</v>
      </c>
      <c r="D1442" s="3" t="s">
        <v>5550</v>
      </c>
      <c r="E1442">
        <v>13000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42486.415081018517</v>
      </c>
      <c r="T1442" s="10">
        <f t="shared" si="91"/>
        <v>42516.415081018517</v>
      </c>
    </row>
    <row r="1443" spans="1:20" ht="49" x14ac:dyDescent="0.25">
      <c r="A1443" s="6">
        <f t="shared" si="88"/>
        <v>1.1222222222222245</v>
      </c>
      <c r="B1443">
        <v>1441</v>
      </c>
      <c r="C1443" s="3" t="s">
        <v>1442</v>
      </c>
      <c r="D1443" s="3" t="s">
        <v>5551</v>
      </c>
      <c r="E1443">
        <v>180000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42198.432511574072</v>
      </c>
      <c r="T1443" s="10">
        <f t="shared" si="91"/>
        <v>42258.432511574072</v>
      </c>
    </row>
    <row r="1444" spans="1:20" ht="49" x14ac:dyDescent="0.25">
      <c r="A1444" s="6">
        <f t="shared" si="88"/>
        <v>0</v>
      </c>
      <c r="B1444">
        <v>1442</v>
      </c>
      <c r="C1444" s="3" t="s">
        <v>1443</v>
      </c>
      <c r="D1444" s="3" t="s">
        <v>5552</v>
      </c>
      <c r="E1444">
        <v>1500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42485.312013888884</v>
      </c>
      <c r="T1444" s="10">
        <f t="shared" si="91"/>
        <v>42515.312013888884</v>
      </c>
    </row>
    <row r="1445" spans="1:20" ht="49" x14ac:dyDescent="0.25">
      <c r="A1445" s="6">
        <f t="shared" si="88"/>
        <v>0</v>
      </c>
      <c r="B1445">
        <v>1443</v>
      </c>
      <c r="C1445" s="3" t="s">
        <v>1444</v>
      </c>
      <c r="D1445" s="3" t="s">
        <v>5553</v>
      </c>
      <c r="E1445">
        <v>13000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42707.59269675926</v>
      </c>
      <c r="T1445" s="10">
        <f t="shared" si="91"/>
        <v>42737.59269675926</v>
      </c>
    </row>
    <row r="1446" spans="1:20" ht="33" x14ac:dyDescent="0.25">
      <c r="A1446" s="6">
        <f t="shared" si="88"/>
        <v>0</v>
      </c>
      <c r="B1446">
        <v>1444</v>
      </c>
      <c r="C1446" s="3" t="s">
        <v>1445</v>
      </c>
      <c r="D1446" s="3" t="s">
        <v>5554</v>
      </c>
      <c r="E1446">
        <v>4950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42199.540069444447</v>
      </c>
      <c r="T1446" s="10">
        <f t="shared" si="91"/>
        <v>42259.540069444447</v>
      </c>
    </row>
    <row r="1447" spans="1:20" ht="49" x14ac:dyDescent="0.25">
      <c r="A1447" s="6">
        <f t="shared" si="88"/>
        <v>0</v>
      </c>
      <c r="B1447">
        <v>1445</v>
      </c>
      <c r="C1447" s="3" t="s">
        <v>1446</v>
      </c>
      <c r="D1447" s="3" t="s">
        <v>5555</v>
      </c>
      <c r="E1447">
        <v>130000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42139.208969907406</v>
      </c>
      <c r="T1447" s="10">
        <f t="shared" si="91"/>
        <v>42169.208969907406</v>
      </c>
    </row>
    <row r="1448" spans="1:20" ht="49" x14ac:dyDescent="0.25">
      <c r="A1448" s="6">
        <f t="shared" si="88"/>
        <v>0</v>
      </c>
      <c r="B1448">
        <v>1446</v>
      </c>
      <c r="C1448" s="3" t="s">
        <v>1447</v>
      </c>
      <c r="D1448" s="3" t="s">
        <v>5556</v>
      </c>
      <c r="E1448">
        <v>900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42461.114328703705</v>
      </c>
      <c r="T1448" s="10">
        <f t="shared" si="91"/>
        <v>42481.114328703705</v>
      </c>
    </row>
    <row r="1449" spans="1:20" ht="33" x14ac:dyDescent="0.25">
      <c r="A1449" s="6">
        <f t="shared" si="88"/>
        <v>1.4999999999998348E-2</v>
      </c>
      <c r="B1449">
        <v>1447</v>
      </c>
      <c r="C1449" s="3" t="s">
        <v>1448</v>
      </c>
      <c r="D1449" s="3" t="s">
        <v>5557</v>
      </c>
      <c r="E1449">
        <v>500000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42529.39738425926</v>
      </c>
      <c r="T1449" s="10">
        <f t="shared" si="91"/>
        <v>42559.39738425926</v>
      </c>
    </row>
    <row r="1450" spans="1:20" ht="49" x14ac:dyDescent="0.25">
      <c r="A1450" s="6">
        <f t="shared" si="88"/>
        <v>0</v>
      </c>
      <c r="B1450">
        <v>1448</v>
      </c>
      <c r="C1450" s="3" t="s">
        <v>1449</v>
      </c>
      <c r="D1450" s="3" t="s">
        <v>5558</v>
      </c>
      <c r="E1450">
        <v>200000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42115.603217592587</v>
      </c>
      <c r="T1450" s="10">
        <f t="shared" si="91"/>
        <v>42145.892361111109</v>
      </c>
    </row>
    <row r="1451" spans="1:20" ht="49" x14ac:dyDescent="0.25">
      <c r="A1451" s="6">
        <f t="shared" si="88"/>
        <v>0</v>
      </c>
      <c r="B1451">
        <v>1449</v>
      </c>
      <c r="C1451" s="3" t="s">
        <v>1450</v>
      </c>
      <c r="D1451" s="3" t="s">
        <v>5559</v>
      </c>
      <c r="E1451">
        <v>8888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42086.478067129625</v>
      </c>
      <c r="T1451" s="10">
        <f t="shared" si="91"/>
        <v>42134.478067129625</v>
      </c>
    </row>
    <row r="1452" spans="1:20" ht="49" x14ac:dyDescent="0.25">
      <c r="A1452" s="6">
        <f t="shared" si="88"/>
        <v>9.9999999999544897E-4</v>
      </c>
      <c r="B1452">
        <v>1450</v>
      </c>
      <c r="C1452" s="3" t="s">
        <v>1451</v>
      </c>
      <c r="D1452" s="3" t="s">
        <v>5560</v>
      </c>
      <c r="E1452">
        <v>100000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42389.837928240733</v>
      </c>
      <c r="T1452" s="10">
        <f t="shared" si="91"/>
        <v>42419.837928240733</v>
      </c>
    </row>
    <row r="1453" spans="1:20" ht="33" x14ac:dyDescent="0.25">
      <c r="A1453" s="6">
        <f t="shared" si="88"/>
        <v>1.0554089709757797E-2</v>
      </c>
      <c r="B1453">
        <v>1451</v>
      </c>
      <c r="C1453" s="3" t="s">
        <v>1452</v>
      </c>
      <c r="D1453" s="3" t="s">
        <v>5561</v>
      </c>
      <c r="E1453">
        <v>18950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41931.62568287037</v>
      </c>
      <c r="T1453" s="10">
        <f t="shared" si="91"/>
        <v>41961.667349537034</v>
      </c>
    </row>
    <row r="1454" spans="1:20" ht="33" x14ac:dyDescent="0.25">
      <c r="A1454" s="6">
        <f t="shared" si="88"/>
        <v>0</v>
      </c>
      <c r="B1454">
        <v>1452</v>
      </c>
      <c r="C1454" s="3" t="s">
        <v>1453</v>
      </c>
      <c r="D1454" s="3" t="s">
        <v>5562</v>
      </c>
      <c r="E1454">
        <v>14000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41818.369942129626</v>
      </c>
      <c r="T1454" s="10">
        <f t="shared" si="91"/>
        <v>41848.369942129626</v>
      </c>
    </row>
    <row r="1455" spans="1:20" ht="49" x14ac:dyDescent="0.25">
      <c r="A1455" s="6">
        <f t="shared" si="88"/>
        <v>0</v>
      </c>
      <c r="B1455">
        <v>1453</v>
      </c>
      <c r="C1455" s="3" t="s">
        <v>1454</v>
      </c>
      <c r="D1455" s="3" t="s">
        <v>5563</v>
      </c>
      <c r="E1455">
        <v>25000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42795.362812499996</v>
      </c>
      <c r="T1455" s="10">
        <f t="shared" si="91"/>
        <v>42840.321145833332</v>
      </c>
    </row>
    <row r="1456" spans="1:20" ht="49" x14ac:dyDescent="0.25">
      <c r="A1456" s="6">
        <f t="shared" si="88"/>
        <v>0.85714285714285632</v>
      </c>
      <c r="B1456">
        <v>1454</v>
      </c>
      <c r="C1456" s="3" t="s">
        <v>1455</v>
      </c>
      <c r="D1456" s="3" t="s">
        <v>5564</v>
      </c>
      <c r="E1456">
        <v>1750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42463.533333333333</v>
      </c>
      <c r="T1456" s="10">
        <f t="shared" si="91"/>
        <v>42484.582638888889</v>
      </c>
    </row>
    <row r="1457" spans="1:20" ht="49" x14ac:dyDescent="0.25">
      <c r="A1457" s="6">
        <f t="shared" si="88"/>
        <v>10.499999999999998</v>
      </c>
      <c r="B1457">
        <v>1455</v>
      </c>
      <c r="C1457" s="3" t="s">
        <v>1456</v>
      </c>
      <c r="D1457" s="3" t="s">
        <v>5565</v>
      </c>
      <c r="E1457">
        <v>15000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41832.33935185185</v>
      </c>
      <c r="T1457" s="10">
        <f t="shared" si="91"/>
        <v>41887.235416666663</v>
      </c>
    </row>
    <row r="1458" spans="1:20" ht="18" x14ac:dyDescent="0.25">
      <c r="A1458" s="6">
        <f t="shared" si="88"/>
        <v>2.9000000000000026</v>
      </c>
      <c r="B1458">
        <v>1456</v>
      </c>
      <c r="C1458" s="3" t="s">
        <v>1457</v>
      </c>
      <c r="D1458" s="3" t="s">
        <v>5566</v>
      </c>
      <c r="E1458">
        <v>5000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42708.335243055553</v>
      </c>
      <c r="T1458" s="10">
        <f t="shared" si="91"/>
        <v>42738.335243055553</v>
      </c>
    </row>
    <row r="1459" spans="1:20" ht="33" x14ac:dyDescent="0.25">
      <c r="A1459" s="6">
        <f t="shared" si="88"/>
        <v>0</v>
      </c>
      <c r="B1459">
        <v>1457</v>
      </c>
      <c r="C1459" s="3" t="s">
        <v>1458</v>
      </c>
      <c r="D1459" s="3" t="s">
        <v>5567</v>
      </c>
      <c r="E1459">
        <v>6000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42289.563009259255</v>
      </c>
      <c r="T1459" s="10">
        <f t="shared" si="91"/>
        <v>42319.604675925926</v>
      </c>
    </row>
    <row r="1460" spans="1:20" ht="49" x14ac:dyDescent="0.25">
      <c r="A1460" s="6">
        <f t="shared" si="88"/>
        <v>0</v>
      </c>
      <c r="B1460">
        <v>1458</v>
      </c>
      <c r="C1460" s="3" t="s">
        <v>1459</v>
      </c>
      <c r="D1460" s="3" t="s">
        <v>5568</v>
      </c>
      <c r="E1460">
        <v>5000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41831.37222222222</v>
      </c>
      <c r="T1460" s="10">
        <f t="shared" si="91"/>
        <v>41861.833333333328</v>
      </c>
    </row>
    <row r="1461" spans="1:20" ht="49" x14ac:dyDescent="0.25">
      <c r="A1461" s="6">
        <f t="shared" si="88"/>
        <v>0</v>
      </c>
      <c r="B1461">
        <v>1459</v>
      </c>
      <c r="C1461" s="3" t="s">
        <v>1460</v>
      </c>
      <c r="D1461" s="3" t="s">
        <v>5569</v>
      </c>
      <c r="E1461">
        <v>37000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42311.871481481481</v>
      </c>
      <c r="T1461" s="10">
        <f t="shared" si="91"/>
        <v>42340.392361111109</v>
      </c>
    </row>
    <row r="1462" spans="1:20" ht="49" x14ac:dyDescent="0.25">
      <c r="A1462" s="6">
        <f t="shared" si="88"/>
        <v>0</v>
      </c>
      <c r="B1462">
        <v>1460</v>
      </c>
      <c r="C1462" s="3" t="s">
        <v>1461</v>
      </c>
      <c r="D1462" s="3" t="s">
        <v>5570</v>
      </c>
      <c r="E1462">
        <v>25000000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41915.563634259255</v>
      </c>
      <c r="T1462" s="10">
        <f t="shared" si="91"/>
        <v>41973.656249999993</v>
      </c>
    </row>
    <row r="1463" spans="1:20" ht="33" x14ac:dyDescent="0.25">
      <c r="A1463" s="6">
        <f t="shared" si="88"/>
        <v>101.24459999999999</v>
      </c>
      <c r="B1463">
        <v>1461</v>
      </c>
      <c r="C1463" s="3" t="s">
        <v>1462</v>
      </c>
      <c r="D1463" s="3" t="s">
        <v>5571</v>
      </c>
      <c r="E1463"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41899.311967592592</v>
      </c>
      <c r="T1463" s="10">
        <f t="shared" si="91"/>
        <v>41932.666666666664</v>
      </c>
    </row>
    <row r="1464" spans="1:20" ht="33" x14ac:dyDescent="0.25">
      <c r="A1464" s="6">
        <f t="shared" si="88"/>
        <v>108.5175</v>
      </c>
      <c r="B1464">
        <v>1462</v>
      </c>
      <c r="C1464" s="3" t="s">
        <v>1463</v>
      </c>
      <c r="D1464" s="3" t="s">
        <v>5572</v>
      </c>
      <c r="E1464"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41344.329525462963</v>
      </c>
      <c r="T1464" s="10">
        <f t="shared" si="91"/>
        <v>41374.329525462963</v>
      </c>
    </row>
    <row r="1465" spans="1:20" ht="49" x14ac:dyDescent="0.25">
      <c r="A1465" s="6">
        <f t="shared" si="88"/>
        <v>147.66666666666666</v>
      </c>
      <c r="B1465">
        <v>1463</v>
      </c>
      <c r="C1465" s="3" t="s">
        <v>1464</v>
      </c>
      <c r="D1465" s="3" t="s">
        <v>5573</v>
      </c>
      <c r="E1465"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41326.577986111108</v>
      </c>
      <c r="T1465" s="10">
        <f t="shared" si="91"/>
        <v>41371.536319444444</v>
      </c>
    </row>
    <row r="1466" spans="1:20" ht="18" x14ac:dyDescent="0.25">
      <c r="A1466" s="6">
        <f t="shared" si="88"/>
        <v>163.20000000000002</v>
      </c>
      <c r="B1466">
        <v>1464</v>
      </c>
      <c r="C1466" s="3" t="s">
        <v>1465</v>
      </c>
      <c r="D1466" s="3" t="s">
        <v>5574</v>
      </c>
      <c r="E1466"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41291.328217592592</v>
      </c>
      <c r="T1466" s="10">
        <f t="shared" si="91"/>
        <v>41321.328217592592</v>
      </c>
    </row>
    <row r="1467" spans="1:20" ht="49" x14ac:dyDescent="0.25">
      <c r="A1467" s="6">
        <f t="shared" si="88"/>
        <v>456.41449999999998</v>
      </c>
      <c r="B1467">
        <v>1465</v>
      </c>
      <c r="C1467" s="3" t="s">
        <v>1466</v>
      </c>
      <c r="D1467" s="3" t="s">
        <v>5575</v>
      </c>
      <c r="E1467"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40959.401064814811</v>
      </c>
      <c r="T1467" s="10">
        <f t="shared" si="91"/>
        <v>40989.791666666664</v>
      </c>
    </row>
    <row r="1468" spans="1:20" ht="49" x14ac:dyDescent="0.25">
      <c r="A1468" s="6">
        <f t="shared" si="88"/>
        <v>107.87731249999999</v>
      </c>
      <c r="B1468">
        <v>1466</v>
      </c>
      <c r="C1468" s="3" t="s">
        <v>1467</v>
      </c>
      <c r="D1468" s="3" t="s">
        <v>5576</v>
      </c>
      <c r="E1468"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42339.838726851849</v>
      </c>
      <c r="T1468" s="10">
        <f t="shared" si="91"/>
        <v>42380.874999999993</v>
      </c>
    </row>
    <row r="1469" spans="1:20" ht="33" x14ac:dyDescent="0.25">
      <c r="A1469" s="6">
        <f t="shared" si="88"/>
        <v>115.08</v>
      </c>
      <c r="B1469">
        <v>1467</v>
      </c>
      <c r="C1469" s="3" t="s">
        <v>1468</v>
      </c>
      <c r="D1469" s="3" t="s">
        <v>5577</v>
      </c>
      <c r="E1469"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40933.468576388885</v>
      </c>
      <c r="T1469" s="10">
        <f t="shared" si="91"/>
        <v>40993.42690972222</v>
      </c>
    </row>
    <row r="1470" spans="1:20" ht="49" x14ac:dyDescent="0.25">
      <c r="A1470" s="6">
        <f t="shared" si="88"/>
        <v>102.36842105263158</v>
      </c>
      <c r="B1470">
        <v>1468</v>
      </c>
      <c r="C1470" s="3" t="s">
        <v>1469</v>
      </c>
      <c r="D1470" s="3" t="s">
        <v>5578</v>
      </c>
      <c r="E1470"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40645.681122685186</v>
      </c>
      <c r="T1470" s="10">
        <f t="shared" si="91"/>
        <v>40705.681122685186</v>
      </c>
    </row>
    <row r="1471" spans="1:20" ht="33" x14ac:dyDescent="0.25">
      <c r="A1471" s="6">
        <f t="shared" si="88"/>
        <v>108.42485875706214</v>
      </c>
      <c r="B1471">
        <v>1469</v>
      </c>
      <c r="C1471" s="3" t="s">
        <v>1470</v>
      </c>
      <c r="D1471" s="3" t="s">
        <v>5579</v>
      </c>
      <c r="E1471"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41290.265150462961</v>
      </c>
      <c r="T1471" s="10">
        <f t="shared" si="91"/>
        <v>41320.265150462961</v>
      </c>
    </row>
    <row r="1472" spans="1:20" ht="49" x14ac:dyDescent="0.25">
      <c r="A1472" s="6">
        <f t="shared" si="88"/>
        <v>125.13333333333334</v>
      </c>
      <c r="B1472">
        <v>1470</v>
      </c>
      <c r="C1472" s="3" t="s">
        <v>1471</v>
      </c>
      <c r="D1472" s="3" t="s">
        <v>5580</v>
      </c>
      <c r="E1472"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41250.493784722217</v>
      </c>
      <c r="T1472" s="10">
        <f t="shared" si="91"/>
        <v>41271.493784722217</v>
      </c>
    </row>
    <row r="1473" spans="1:20" ht="49" x14ac:dyDescent="0.25">
      <c r="A1473" s="6">
        <f t="shared" si="88"/>
        <v>103.840625</v>
      </c>
      <c r="B1473">
        <v>1471</v>
      </c>
      <c r="C1473" s="3" t="s">
        <v>1472</v>
      </c>
      <c r="D1473" s="3" t="s">
        <v>5581</v>
      </c>
      <c r="E1473"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42073.624236111107</v>
      </c>
      <c r="T1473" s="10">
        <f t="shared" si="91"/>
        <v>42103.624236111107</v>
      </c>
    </row>
    <row r="1474" spans="1:20" ht="49" x14ac:dyDescent="0.25">
      <c r="A1474" s="6">
        <f t="shared" si="88"/>
        <v>138.70400000000001</v>
      </c>
      <c r="B1474">
        <v>1472</v>
      </c>
      <c r="C1474" s="3" t="s">
        <v>1473</v>
      </c>
      <c r="D1474" s="3" t="s">
        <v>5582</v>
      </c>
      <c r="E1474"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41533.20952546296</v>
      </c>
      <c r="T1474" s="10">
        <f t="shared" si="91"/>
        <v>41563.20952546296</v>
      </c>
    </row>
    <row r="1475" spans="1:20" ht="18" x14ac:dyDescent="0.25">
      <c r="A1475" s="6">
        <f t="shared" ref="A1475:A1538" si="92">((F1475-E1475)/E1475+1)*100</f>
        <v>120.51600000000001</v>
      </c>
      <c r="B1475">
        <v>1473</v>
      </c>
      <c r="C1475" s="3" t="s">
        <v>1474</v>
      </c>
      <c r="D1475" s="3" t="s">
        <v>5583</v>
      </c>
      <c r="E1475"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>
        <f t="shared" ref="P1475:P1538" si="93">F1475/M1475</f>
        <v>38.462553191489363</v>
      </c>
      <c r="Q1475" t="s">
        <v>8322</v>
      </c>
      <c r="R1475" t="s">
        <v>8342</v>
      </c>
      <c r="S1475" s="10">
        <f t="shared" ref="S1475:S1538" si="94">(((K1475/60)/60)/24)+DATE(1970,1,1)+(-8/24)</f>
        <v>40939.646284722221</v>
      </c>
      <c r="T1475" s="10">
        <f t="shared" ref="T1475:T1538" si="95">(((J1475/60)/60)/24)+DATE(1970,1,1)+(-8/24)</f>
        <v>40969.646284722221</v>
      </c>
    </row>
    <row r="1476" spans="1:20" ht="49" x14ac:dyDescent="0.25">
      <c r="A1476" s="6">
        <f t="shared" si="92"/>
        <v>112.26666666666667</v>
      </c>
      <c r="B1476">
        <v>1474</v>
      </c>
      <c r="C1476" s="3" t="s">
        <v>1475</v>
      </c>
      <c r="D1476" s="3" t="s">
        <v>5584</v>
      </c>
      <c r="E1476"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41500.394583333327</v>
      </c>
      <c r="T1476" s="10">
        <f t="shared" si="95"/>
        <v>41530.394583333327</v>
      </c>
    </row>
    <row r="1477" spans="1:20" ht="49" x14ac:dyDescent="0.25">
      <c r="A1477" s="6">
        <f t="shared" si="92"/>
        <v>188.66966666666667</v>
      </c>
      <c r="B1477">
        <v>1475</v>
      </c>
      <c r="C1477" s="3" t="s">
        <v>1476</v>
      </c>
      <c r="D1477" s="3" t="s">
        <v>5585</v>
      </c>
      <c r="E1477"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41960.389618055553</v>
      </c>
      <c r="T1477" s="10">
        <f t="shared" si="95"/>
        <v>41992.874305555553</v>
      </c>
    </row>
    <row r="1478" spans="1:20" ht="33" x14ac:dyDescent="0.25">
      <c r="A1478" s="6">
        <f t="shared" si="92"/>
        <v>661.55466666666666</v>
      </c>
      <c r="B1478">
        <v>1476</v>
      </c>
      <c r="C1478" s="3" t="s">
        <v>1477</v>
      </c>
      <c r="D1478" s="3" t="s">
        <v>5586</v>
      </c>
      <c r="E1478"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40765.708587962959</v>
      </c>
      <c r="T1478" s="10">
        <f t="shared" si="95"/>
        <v>40795.708587962959</v>
      </c>
    </row>
    <row r="1479" spans="1:20" ht="49" x14ac:dyDescent="0.25">
      <c r="A1479" s="6">
        <f t="shared" si="92"/>
        <v>111.31</v>
      </c>
      <c r="B1479">
        <v>1477</v>
      </c>
      <c r="C1479" s="3" t="s">
        <v>1478</v>
      </c>
      <c r="D1479" s="3" t="s">
        <v>5587</v>
      </c>
      <c r="E1479"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40840.282453703701</v>
      </c>
      <c r="T1479" s="10">
        <f t="shared" si="95"/>
        <v>40899.791666666664</v>
      </c>
    </row>
    <row r="1480" spans="1:20" ht="49" x14ac:dyDescent="0.25">
      <c r="A1480" s="6">
        <f t="shared" si="92"/>
        <v>1181.6142199999999</v>
      </c>
      <c r="B1480">
        <v>1478</v>
      </c>
      <c r="C1480" s="3" t="s">
        <v>1479</v>
      </c>
      <c r="D1480" s="3" t="s">
        <v>5588</v>
      </c>
      <c r="E1480"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41394.538344907407</v>
      </c>
      <c r="T1480" s="10">
        <f t="shared" si="95"/>
        <v>41408.538344907407</v>
      </c>
    </row>
    <row r="1481" spans="1:20" ht="49" x14ac:dyDescent="0.25">
      <c r="A1481" s="6">
        <f t="shared" si="92"/>
        <v>137.375</v>
      </c>
      <c r="B1481">
        <v>1479</v>
      </c>
      <c r="C1481" s="3" t="s">
        <v>1480</v>
      </c>
      <c r="D1481" s="3" t="s">
        <v>5589</v>
      </c>
      <c r="E1481"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41754.411909722221</v>
      </c>
      <c r="T1481" s="10">
        <f t="shared" si="95"/>
        <v>41768.832638888889</v>
      </c>
    </row>
    <row r="1482" spans="1:20" ht="49" x14ac:dyDescent="0.25">
      <c r="A1482" s="6">
        <f t="shared" si="92"/>
        <v>117.04040000000001</v>
      </c>
      <c r="B1482">
        <v>1480</v>
      </c>
      <c r="C1482" s="3" t="s">
        <v>1481</v>
      </c>
      <c r="D1482" s="3" t="s">
        <v>5590</v>
      </c>
      <c r="E1482"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41464.600682870368</v>
      </c>
      <c r="T1482" s="10">
        <f t="shared" si="95"/>
        <v>41481.375</v>
      </c>
    </row>
    <row r="1483" spans="1:20" ht="49" x14ac:dyDescent="0.25">
      <c r="A1483" s="6">
        <f t="shared" si="92"/>
        <v>2.1000000000000019</v>
      </c>
      <c r="B1483">
        <v>1481</v>
      </c>
      <c r="C1483" s="3" t="s">
        <v>1482</v>
      </c>
      <c r="D1483" s="3" t="s">
        <v>5591</v>
      </c>
      <c r="E1483">
        <v>5000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41550.589641203704</v>
      </c>
      <c r="T1483" s="10">
        <f t="shared" si="95"/>
        <v>41580.589641203704</v>
      </c>
    </row>
    <row r="1484" spans="1:20" ht="49" x14ac:dyDescent="0.25">
      <c r="A1484" s="6">
        <f t="shared" si="92"/>
        <v>0.10000000000000009</v>
      </c>
      <c r="B1484">
        <v>1482</v>
      </c>
      <c r="C1484" s="3" t="s">
        <v>1483</v>
      </c>
      <c r="D1484" s="3" t="s">
        <v>5592</v>
      </c>
      <c r="E1484">
        <v>5000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41136.524722222224</v>
      </c>
      <c r="T1484" s="10">
        <f t="shared" si="95"/>
        <v>41158.993749999994</v>
      </c>
    </row>
    <row r="1485" spans="1:20" ht="49" x14ac:dyDescent="0.25">
      <c r="A1485" s="6">
        <f t="shared" si="92"/>
        <v>0.71428571428571175</v>
      </c>
      <c r="B1485">
        <v>1483</v>
      </c>
      <c r="C1485" s="3" t="s">
        <v>1484</v>
      </c>
      <c r="D1485" s="3" t="s">
        <v>5593</v>
      </c>
      <c r="E1485">
        <v>7000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42547.859664351847</v>
      </c>
      <c r="T1485" s="10">
        <f t="shared" si="95"/>
        <v>42572.859664351847</v>
      </c>
    </row>
    <row r="1486" spans="1:20" ht="18" x14ac:dyDescent="0.25">
      <c r="A1486" s="6">
        <f t="shared" si="92"/>
        <v>0</v>
      </c>
      <c r="B1486">
        <v>1484</v>
      </c>
      <c r="C1486" s="3" t="s">
        <v>1485</v>
      </c>
      <c r="D1486" s="3" t="s">
        <v>5594</v>
      </c>
      <c r="E1486">
        <v>2000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41052.867627314808</v>
      </c>
      <c r="T1486" s="10">
        <f t="shared" si="95"/>
        <v>41111.285416666666</v>
      </c>
    </row>
    <row r="1487" spans="1:20" ht="49" x14ac:dyDescent="0.25">
      <c r="A1487" s="6">
        <f t="shared" si="92"/>
        <v>2.2388059701492491</v>
      </c>
      <c r="B1487">
        <v>1485</v>
      </c>
      <c r="C1487" s="3" t="s">
        <v>1486</v>
      </c>
      <c r="D1487" s="3" t="s">
        <v>5595</v>
      </c>
      <c r="E1487">
        <v>6700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42130.462650462963</v>
      </c>
      <c r="T1487" s="10">
        <f t="shared" si="95"/>
        <v>42175.462650462963</v>
      </c>
    </row>
    <row r="1488" spans="1:20" ht="49" x14ac:dyDescent="0.25">
      <c r="A1488" s="6">
        <f t="shared" si="92"/>
        <v>0.23999999999999577</v>
      </c>
      <c r="B1488">
        <v>1486</v>
      </c>
      <c r="C1488" s="3" t="s">
        <v>1487</v>
      </c>
      <c r="D1488" s="3" t="s">
        <v>5596</v>
      </c>
      <c r="E1488">
        <v>20000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42031.835196759253</v>
      </c>
      <c r="T1488" s="10">
        <f t="shared" si="95"/>
        <v>42061.835196759253</v>
      </c>
    </row>
    <row r="1489" spans="1:20" ht="49" x14ac:dyDescent="0.25">
      <c r="A1489" s="6">
        <f t="shared" si="92"/>
        <v>0</v>
      </c>
      <c r="B1489">
        <v>1487</v>
      </c>
      <c r="C1489" s="3" t="s">
        <v>1488</v>
      </c>
      <c r="D1489" s="3" t="s">
        <v>5597</v>
      </c>
      <c r="E1489">
        <v>10000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42554.584155092591</v>
      </c>
      <c r="T1489" s="10">
        <f t="shared" si="95"/>
        <v>42584.584155092591</v>
      </c>
    </row>
    <row r="1490" spans="1:20" ht="49" x14ac:dyDescent="0.25">
      <c r="A1490" s="6">
        <f t="shared" si="92"/>
        <v>2.4000000000000021</v>
      </c>
      <c r="B1490">
        <v>1488</v>
      </c>
      <c r="C1490" s="3" t="s">
        <v>1489</v>
      </c>
      <c r="D1490" s="3" t="s">
        <v>5598</v>
      </c>
      <c r="E1490">
        <v>15000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41614.229861111111</v>
      </c>
      <c r="T1490" s="10">
        <f t="shared" si="95"/>
        <v>41644.229861111111</v>
      </c>
    </row>
    <row r="1491" spans="1:20" ht="49" x14ac:dyDescent="0.25">
      <c r="A1491" s="6">
        <f t="shared" si="92"/>
        <v>0</v>
      </c>
      <c r="B1491">
        <v>1489</v>
      </c>
      <c r="C1491" s="3" t="s">
        <v>1490</v>
      </c>
      <c r="D1491" s="3" t="s">
        <v>5599</v>
      </c>
      <c r="E1491">
        <v>5000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41198.278379629628</v>
      </c>
      <c r="T1491" s="10">
        <f t="shared" si="95"/>
        <v>41228.320046296292</v>
      </c>
    </row>
    <row r="1492" spans="1:20" ht="49" x14ac:dyDescent="0.25">
      <c r="A1492" s="6">
        <f t="shared" si="92"/>
        <v>30.862068965517242</v>
      </c>
      <c r="B1492">
        <v>1490</v>
      </c>
      <c r="C1492" s="3" t="s">
        <v>1491</v>
      </c>
      <c r="D1492" s="3" t="s">
        <v>5600</v>
      </c>
      <c r="E1492">
        <v>2900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41520.227708333332</v>
      </c>
      <c r="T1492" s="10">
        <f t="shared" si="95"/>
        <v>41549.227708333332</v>
      </c>
    </row>
    <row r="1493" spans="1:20" ht="33" x14ac:dyDescent="0.25">
      <c r="A1493" s="6">
        <f t="shared" si="92"/>
        <v>8.3333333333333375</v>
      </c>
      <c r="B1493">
        <v>1491</v>
      </c>
      <c r="C1493" s="3" t="s">
        <v>1492</v>
      </c>
      <c r="D1493" s="3" t="s">
        <v>5601</v>
      </c>
      <c r="E1493">
        <v>1200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41991.380127314813</v>
      </c>
      <c r="T1493" s="10">
        <f t="shared" si="95"/>
        <v>42050.318055555552</v>
      </c>
    </row>
    <row r="1494" spans="1:20" ht="49" x14ac:dyDescent="0.25">
      <c r="A1494" s="6">
        <f t="shared" si="92"/>
        <v>0.74999999999999512</v>
      </c>
      <c r="B1494">
        <v>1492</v>
      </c>
      <c r="C1494" s="3" t="s">
        <v>1493</v>
      </c>
      <c r="D1494" s="3" t="s">
        <v>5602</v>
      </c>
      <c r="E1494">
        <v>4000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40682.551458333335</v>
      </c>
      <c r="T1494" s="10">
        <f t="shared" si="95"/>
        <v>40712.551458333335</v>
      </c>
    </row>
    <row r="1495" spans="1:20" ht="33" x14ac:dyDescent="0.25">
      <c r="A1495" s="6">
        <f t="shared" si="92"/>
        <v>0</v>
      </c>
      <c r="B1495">
        <v>1493</v>
      </c>
      <c r="C1495" s="3" t="s">
        <v>1494</v>
      </c>
      <c r="D1495" s="3" t="s">
        <v>5603</v>
      </c>
      <c r="E1495">
        <v>2400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41411.533275462964</v>
      </c>
      <c r="T1495" s="10">
        <f t="shared" si="95"/>
        <v>41441.533275462964</v>
      </c>
    </row>
    <row r="1496" spans="1:20" ht="49" x14ac:dyDescent="0.25">
      <c r="A1496" s="6">
        <f t="shared" si="92"/>
        <v>8.8999999999999968</v>
      </c>
      <c r="B1496">
        <v>1494</v>
      </c>
      <c r="C1496" s="3" t="s">
        <v>1495</v>
      </c>
      <c r="D1496" s="3" t="s">
        <v>5604</v>
      </c>
      <c r="E1496">
        <v>5000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42067.389039351845</v>
      </c>
      <c r="T1496" s="10">
        <f t="shared" si="95"/>
        <v>42097.318055555552</v>
      </c>
    </row>
    <row r="1497" spans="1:20" ht="33" x14ac:dyDescent="0.25">
      <c r="A1497" s="6">
        <f t="shared" si="92"/>
        <v>0</v>
      </c>
      <c r="B1497">
        <v>1495</v>
      </c>
      <c r="C1497" s="3" t="s">
        <v>1496</v>
      </c>
      <c r="D1497" s="3" t="s">
        <v>5605</v>
      </c>
      <c r="E1497">
        <v>2000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40752.456377314811</v>
      </c>
      <c r="T1497" s="10">
        <f t="shared" si="95"/>
        <v>40782.456377314811</v>
      </c>
    </row>
    <row r="1498" spans="1:20" ht="49" x14ac:dyDescent="0.25">
      <c r="A1498" s="6">
        <f t="shared" si="92"/>
        <v>0</v>
      </c>
      <c r="B1498">
        <v>1496</v>
      </c>
      <c r="C1498" s="3" t="s">
        <v>1497</v>
      </c>
      <c r="D1498" s="3" t="s">
        <v>5606</v>
      </c>
      <c r="E1498">
        <v>1500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41838.141886574071</v>
      </c>
      <c r="T1498" s="10">
        <f t="shared" si="95"/>
        <v>41898.141886574071</v>
      </c>
    </row>
    <row r="1499" spans="1:20" ht="49" x14ac:dyDescent="0.25">
      <c r="A1499" s="6">
        <f t="shared" si="92"/>
        <v>6.6666666666659324E-3</v>
      </c>
      <c r="B1499">
        <v>1497</v>
      </c>
      <c r="C1499" s="3" t="s">
        <v>1498</v>
      </c>
      <c r="D1499" s="3" t="s">
        <v>5607</v>
      </c>
      <c r="E1499">
        <v>15000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41444.309282407405</v>
      </c>
      <c r="T1499" s="10">
        <f t="shared" si="95"/>
        <v>41486.488194444442</v>
      </c>
    </row>
    <row r="1500" spans="1:20" ht="49" x14ac:dyDescent="0.25">
      <c r="A1500" s="6">
        <f t="shared" si="92"/>
        <v>1.9000000000000017</v>
      </c>
      <c r="B1500">
        <v>1498</v>
      </c>
      <c r="C1500" s="3" t="s">
        <v>1499</v>
      </c>
      <c r="D1500" s="3" t="s">
        <v>5608</v>
      </c>
      <c r="E1500">
        <v>3000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41840.650208333333</v>
      </c>
      <c r="T1500" s="10">
        <f t="shared" si="95"/>
        <v>41885.650208333333</v>
      </c>
    </row>
    <row r="1501" spans="1:20" ht="49" x14ac:dyDescent="0.25">
      <c r="A1501" s="6">
        <f t="shared" si="92"/>
        <v>0.24999999999999467</v>
      </c>
      <c r="B1501">
        <v>1499</v>
      </c>
      <c r="C1501" s="3" t="s">
        <v>1500</v>
      </c>
      <c r="D1501" s="3" t="s">
        <v>5609</v>
      </c>
      <c r="E1501">
        <v>2000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42526.673993055556</v>
      </c>
      <c r="T1501" s="10">
        <f t="shared" si="95"/>
        <v>42586.673993055556</v>
      </c>
    </row>
    <row r="1502" spans="1:20" ht="49" x14ac:dyDescent="0.25">
      <c r="A1502" s="6">
        <f t="shared" si="92"/>
        <v>25.035714285714285</v>
      </c>
      <c r="B1502">
        <v>1500</v>
      </c>
      <c r="C1502" s="3" t="s">
        <v>1501</v>
      </c>
      <c r="D1502" s="3" t="s">
        <v>5610</v>
      </c>
      <c r="E1502">
        <v>2800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41365.57126157407</v>
      </c>
      <c r="T1502" s="10">
        <f t="shared" si="95"/>
        <v>41395.57126157407</v>
      </c>
    </row>
    <row r="1503" spans="1:20" ht="33" x14ac:dyDescent="0.25">
      <c r="A1503" s="6">
        <f t="shared" si="92"/>
        <v>166.33076923076922</v>
      </c>
      <c r="B1503">
        <v>1501</v>
      </c>
      <c r="C1503" s="3" t="s">
        <v>1502</v>
      </c>
      <c r="D1503" s="3" t="s">
        <v>5611</v>
      </c>
      <c r="E1503">
        <v>52000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42163.2502662037</v>
      </c>
      <c r="T1503" s="10">
        <f t="shared" si="95"/>
        <v>42193.2502662037</v>
      </c>
    </row>
    <row r="1504" spans="1:20" ht="49" x14ac:dyDescent="0.25">
      <c r="A1504" s="6">
        <f t="shared" si="92"/>
        <v>101.44545454545455</v>
      </c>
      <c r="B1504">
        <v>1502</v>
      </c>
      <c r="C1504" s="3" t="s">
        <v>1503</v>
      </c>
      <c r="D1504" s="3" t="s">
        <v>5612</v>
      </c>
      <c r="E1504">
        <v>22000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42426.20925925926</v>
      </c>
      <c r="T1504" s="10">
        <f t="shared" si="95"/>
        <v>42454.583333333336</v>
      </c>
    </row>
    <row r="1505" spans="1:20" ht="49" x14ac:dyDescent="0.25">
      <c r="A1505" s="6">
        <f t="shared" si="92"/>
        <v>107.89146666666667</v>
      </c>
      <c r="B1505">
        <v>1503</v>
      </c>
      <c r="C1505" s="3" t="s">
        <v>1504</v>
      </c>
      <c r="D1505" s="3" t="s">
        <v>5613</v>
      </c>
      <c r="E1505">
        <v>3750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42606.01390046296</v>
      </c>
      <c r="T1505" s="10">
        <f t="shared" si="95"/>
        <v>42666.01390046296</v>
      </c>
    </row>
    <row r="1506" spans="1:20" ht="33" x14ac:dyDescent="0.25">
      <c r="A1506" s="6">
        <f t="shared" si="92"/>
        <v>277.93846153846158</v>
      </c>
      <c r="B1506">
        <v>1504</v>
      </c>
      <c r="C1506" s="3" t="s">
        <v>1505</v>
      </c>
      <c r="D1506" s="3" t="s">
        <v>5614</v>
      </c>
      <c r="E1506">
        <v>6500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41772.32435185185</v>
      </c>
      <c r="T1506" s="10">
        <f t="shared" si="95"/>
        <v>41800.022916666661</v>
      </c>
    </row>
    <row r="1507" spans="1:20" ht="49" x14ac:dyDescent="0.25">
      <c r="A1507" s="6">
        <f t="shared" si="92"/>
        <v>103.58125</v>
      </c>
      <c r="B1507">
        <v>1505</v>
      </c>
      <c r="C1507" s="3" t="s">
        <v>1506</v>
      </c>
      <c r="D1507" s="3" t="s">
        <v>5615</v>
      </c>
      <c r="E1507">
        <v>16000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42414.109988425924</v>
      </c>
      <c r="T1507" s="10">
        <f t="shared" si="95"/>
        <v>42451.500694444439</v>
      </c>
    </row>
    <row r="1508" spans="1:20" ht="49" x14ac:dyDescent="0.25">
      <c r="A1508" s="6">
        <f t="shared" si="92"/>
        <v>111.4</v>
      </c>
      <c r="B1508">
        <v>1506</v>
      </c>
      <c r="C1508" s="3" t="s">
        <v>1507</v>
      </c>
      <c r="D1508" s="3" t="s">
        <v>5616</v>
      </c>
      <c r="E1508">
        <v>1500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41814.452592592592</v>
      </c>
      <c r="T1508" s="10">
        <f t="shared" si="95"/>
        <v>41844.452592592592</v>
      </c>
    </row>
    <row r="1509" spans="1:20" ht="49" x14ac:dyDescent="0.25">
      <c r="A1509" s="6">
        <f t="shared" si="92"/>
        <v>215</v>
      </c>
      <c r="B1509">
        <v>1507</v>
      </c>
      <c r="C1509" s="3" t="s">
        <v>1508</v>
      </c>
      <c r="D1509" s="3" t="s">
        <v>5617</v>
      </c>
      <c r="E1509"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40254.117002314815</v>
      </c>
      <c r="T1509" s="10">
        <f t="shared" si="95"/>
        <v>40313.006944444445</v>
      </c>
    </row>
    <row r="1510" spans="1:20" ht="49" x14ac:dyDescent="0.25">
      <c r="A1510" s="6">
        <f t="shared" si="92"/>
        <v>110.76216216216217</v>
      </c>
      <c r="B1510">
        <v>1508</v>
      </c>
      <c r="C1510" s="3" t="s">
        <v>1509</v>
      </c>
      <c r="D1510" s="3" t="s">
        <v>5618</v>
      </c>
      <c r="E1510"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41786.281030092592</v>
      </c>
      <c r="T1510" s="10">
        <f t="shared" si="95"/>
        <v>41817.281030092592</v>
      </c>
    </row>
    <row r="1511" spans="1:20" ht="49" x14ac:dyDescent="0.25">
      <c r="A1511" s="6">
        <f t="shared" si="92"/>
        <v>123.64125714285714</v>
      </c>
      <c r="B1511">
        <v>1509</v>
      </c>
      <c r="C1511" s="3" t="s">
        <v>1510</v>
      </c>
      <c r="D1511" s="3" t="s">
        <v>5619</v>
      </c>
      <c r="E1511">
        <v>17500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42751.200057870366</v>
      </c>
      <c r="T1511" s="10">
        <f t="shared" si="95"/>
        <v>42780.624305555553</v>
      </c>
    </row>
    <row r="1512" spans="1:20" ht="49" x14ac:dyDescent="0.25">
      <c r="A1512" s="6">
        <f t="shared" si="92"/>
        <v>101.03500000000001</v>
      </c>
      <c r="B1512">
        <v>1510</v>
      </c>
      <c r="C1512" s="3" t="s">
        <v>1511</v>
      </c>
      <c r="D1512" s="3" t="s">
        <v>5620</v>
      </c>
      <c r="E1512">
        <v>16000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41809.051828703698</v>
      </c>
      <c r="T1512" s="10">
        <f t="shared" si="95"/>
        <v>41839.051828703698</v>
      </c>
    </row>
    <row r="1513" spans="1:20" ht="49" x14ac:dyDescent="0.25">
      <c r="A1513" s="6">
        <f t="shared" si="92"/>
        <v>111.79285714285714</v>
      </c>
      <c r="B1513">
        <v>1511</v>
      </c>
      <c r="C1513" s="3" t="s">
        <v>1512</v>
      </c>
      <c r="D1513" s="3" t="s">
        <v>5621</v>
      </c>
      <c r="E1513"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42296.250046296293</v>
      </c>
      <c r="T1513" s="10">
        <f t="shared" si="95"/>
        <v>42326.291712962957</v>
      </c>
    </row>
    <row r="1514" spans="1:20" ht="49" x14ac:dyDescent="0.25">
      <c r="A1514" s="6">
        <f t="shared" si="92"/>
        <v>558.7714285714286</v>
      </c>
      <c r="B1514">
        <v>1512</v>
      </c>
      <c r="C1514" s="3" t="s">
        <v>1513</v>
      </c>
      <c r="D1514" s="3" t="s">
        <v>5622</v>
      </c>
      <c r="E1514"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42741.351145833331</v>
      </c>
      <c r="T1514" s="10">
        <f t="shared" si="95"/>
        <v>42771.351145833331</v>
      </c>
    </row>
    <row r="1515" spans="1:20" ht="49" x14ac:dyDescent="0.25">
      <c r="A1515" s="6">
        <f t="shared" si="92"/>
        <v>150.01875000000001</v>
      </c>
      <c r="B1515">
        <v>1513</v>
      </c>
      <c r="C1515" s="3" t="s">
        <v>1514</v>
      </c>
      <c r="D1515" s="3" t="s">
        <v>5623</v>
      </c>
      <c r="E1515">
        <v>8000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41806.30400462963</v>
      </c>
      <c r="T1515" s="10">
        <f t="shared" si="95"/>
        <v>41836.30400462963</v>
      </c>
    </row>
    <row r="1516" spans="1:20" ht="49" x14ac:dyDescent="0.25">
      <c r="A1516" s="6">
        <f t="shared" si="92"/>
        <v>106.476</v>
      </c>
      <c r="B1516">
        <v>1514</v>
      </c>
      <c r="C1516" s="3" t="s">
        <v>1515</v>
      </c>
      <c r="D1516" s="3" t="s">
        <v>5624</v>
      </c>
      <c r="E1516"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42234.264351851853</v>
      </c>
      <c r="T1516" s="10">
        <f t="shared" si="95"/>
        <v>42274.264351851853</v>
      </c>
    </row>
    <row r="1517" spans="1:20" ht="49" x14ac:dyDescent="0.25">
      <c r="A1517" s="6">
        <f t="shared" si="92"/>
        <v>157.18899999999999</v>
      </c>
      <c r="B1517">
        <v>1515</v>
      </c>
      <c r="C1517" s="3" t="s">
        <v>1516</v>
      </c>
      <c r="D1517" s="3" t="s">
        <v>5625</v>
      </c>
      <c r="E1517">
        <v>300000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42414.92010416666</v>
      </c>
      <c r="T1517" s="10">
        <f t="shared" si="95"/>
        <v>42444.878437499996</v>
      </c>
    </row>
    <row r="1518" spans="1:20" ht="49" x14ac:dyDescent="0.25">
      <c r="A1518" s="6">
        <f t="shared" si="92"/>
        <v>108.65882352941176</v>
      </c>
      <c r="B1518">
        <v>1516</v>
      </c>
      <c r="C1518" s="3" t="s">
        <v>1517</v>
      </c>
      <c r="D1518" s="3" t="s">
        <v>5626</v>
      </c>
      <c r="E1518"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42619.133009259262</v>
      </c>
      <c r="T1518" s="10">
        <f t="shared" si="95"/>
        <v>42649.249999999993</v>
      </c>
    </row>
    <row r="1519" spans="1:20" ht="49" x14ac:dyDescent="0.25">
      <c r="A1519" s="6">
        <f t="shared" si="92"/>
        <v>161.98000000000002</v>
      </c>
      <c r="B1519">
        <v>1517</v>
      </c>
      <c r="C1519" s="3" t="s">
        <v>1518</v>
      </c>
      <c r="D1519" s="3" t="s">
        <v>5627</v>
      </c>
      <c r="E1519"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41948.233252314814</v>
      </c>
      <c r="T1519" s="10">
        <f t="shared" si="95"/>
        <v>41978.916666666664</v>
      </c>
    </row>
    <row r="1520" spans="1:20" ht="33" x14ac:dyDescent="0.25">
      <c r="A1520" s="6">
        <f t="shared" si="92"/>
        <v>205.36666666666665</v>
      </c>
      <c r="B1520">
        <v>1518</v>
      </c>
      <c r="C1520" s="3" t="s">
        <v>1519</v>
      </c>
      <c r="D1520" s="3" t="s">
        <v>5628</v>
      </c>
      <c r="E1520"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41760.486712962964</v>
      </c>
      <c r="T1520" s="10">
        <f t="shared" si="95"/>
        <v>41790.486712962964</v>
      </c>
    </row>
    <row r="1521" spans="1:20" ht="49" x14ac:dyDescent="0.25">
      <c r="A1521" s="6">
        <f t="shared" si="92"/>
        <v>103.36388888888889</v>
      </c>
      <c r="B1521">
        <v>1519</v>
      </c>
      <c r="C1521" s="3" t="s">
        <v>1520</v>
      </c>
      <c r="D1521" s="3" t="s">
        <v>5629</v>
      </c>
      <c r="E1521"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41782.408368055556</v>
      </c>
      <c r="T1521" s="10">
        <f t="shared" si="95"/>
        <v>41810.582638888889</v>
      </c>
    </row>
    <row r="1522" spans="1:20" ht="33" x14ac:dyDescent="0.25">
      <c r="A1522" s="6">
        <f t="shared" si="92"/>
        <v>103.47222222222223</v>
      </c>
      <c r="B1522">
        <v>1520</v>
      </c>
      <c r="C1522" s="3" t="s">
        <v>1521</v>
      </c>
      <c r="D1522" s="3" t="s">
        <v>5630</v>
      </c>
      <c r="E1522"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41955.524456018517</v>
      </c>
      <c r="T1522" s="10">
        <f t="shared" si="95"/>
        <v>41991.833333333336</v>
      </c>
    </row>
    <row r="1523" spans="1:20" ht="49" x14ac:dyDescent="0.25">
      <c r="A1523" s="6">
        <f t="shared" si="92"/>
        <v>106.81333333333333</v>
      </c>
      <c r="B1523">
        <v>1521</v>
      </c>
      <c r="C1523" s="3" t="s">
        <v>1522</v>
      </c>
      <c r="D1523" s="3" t="s">
        <v>5631</v>
      </c>
      <c r="E1523"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42492.834386574068</v>
      </c>
      <c r="T1523" s="10">
        <f t="shared" si="95"/>
        <v>42527.834386574068</v>
      </c>
    </row>
    <row r="1524" spans="1:20" ht="49" x14ac:dyDescent="0.25">
      <c r="A1524" s="6">
        <f t="shared" si="92"/>
        <v>138.96574712643678</v>
      </c>
      <c r="B1524">
        <v>1522</v>
      </c>
      <c r="C1524" s="3" t="s">
        <v>1523</v>
      </c>
      <c r="D1524" s="3" t="s">
        <v>5632</v>
      </c>
      <c r="E1524"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41899.496979166666</v>
      </c>
      <c r="T1524" s="10">
        <f t="shared" si="95"/>
        <v>41929.496979166666</v>
      </c>
    </row>
    <row r="1525" spans="1:20" ht="49" x14ac:dyDescent="0.25">
      <c r="A1525" s="6">
        <f t="shared" si="92"/>
        <v>124.84324324324325</v>
      </c>
      <c r="B1525">
        <v>1523</v>
      </c>
      <c r="C1525" s="3" t="s">
        <v>1524</v>
      </c>
      <c r="D1525" s="3" t="s">
        <v>5633</v>
      </c>
      <c r="E1525"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41964.418009259258</v>
      </c>
      <c r="T1525" s="10">
        <f t="shared" si="95"/>
        <v>41995.666666666664</v>
      </c>
    </row>
    <row r="1526" spans="1:20" ht="49" x14ac:dyDescent="0.25">
      <c r="A1526" s="6">
        <f t="shared" si="92"/>
        <v>207.00000000000003</v>
      </c>
      <c r="B1526">
        <v>1524</v>
      </c>
      <c r="C1526" s="3" t="s">
        <v>1525</v>
      </c>
      <c r="D1526" s="3" t="s">
        <v>5634</v>
      </c>
      <c r="E1526">
        <v>3000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42756.167708333327</v>
      </c>
      <c r="T1526" s="10">
        <f t="shared" si="95"/>
        <v>42786.167708333327</v>
      </c>
    </row>
    <row r="1527" spans="1:20" ht="49" x14ac:dyDescent="0.25">
      <c r="A1527" s="6">
        <f t="shared" si="92"/>
        <v>174.00576923076923</v>
      </c>
      <c r="B1527">
        <v>1525</v>
      </c>
      <c r="C1527" s="3" t="s">
        <v>1526</v>
      </c>
      <c r="D1527" s="3" t="s">
        <v>5635</v>
      </c>
      <c r="E1527"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42570.369652777772</v>
      </c>
      <c r="T1527" s="10">
        <f t="shared" si="95"/>
        <v>42600.369652777772</v>
      </c>
    </row>
    <row r="1528" spans="1:20" ht="49" x14ac:dyDescent="0.25">
      <c r="A1528" s="6">
        <f t="shared" si="92"/>
        <v>120.32608695652173</v>
      </c>
      <c r="B1528">
        <v>1526</v>
      </c>
      <c r="C1528" s="3" t="s">
        <v>1527</v>
      </c>
      <c r="D1528" s="3" t="s">
        <v>5636</v>
      </c>
      <c r="E1528"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42338.942673611113</v>
      </c>
      <c r="T1528" s="10">
        <f t="shared" si="95"/>
        <v>42387.942673611113</v>
      </c>
    </row>
    <row r="1529" spans="1:20" ht="33" x14ac:dyDescent="0.25">
      <c r="A1529" s="6">
        <f t="shared" si="92"/>
        <v>110.44428571428573</v>
      </c>
      <c r="B1529">
        <v>1527</v>
      </c>
      <c r="C1529" s="3" t="s">
        <v>1528</v>
      </c>
      <c r="D1529" s="3" t="s">
        <v>5637</v>
      </c>
      <c r="E1529"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42780.267199074071</v>
      </c>
      <c r="T1529" s="10">
        <f t="shared" si="95"/>
        <v>42808.225532407399</v>
      </c>
    </row>
    <row r="1530" spans="1:20" ht="33" x14ac:dyDescent="0.25">
      <c r="A1530" s="6">
        <f t="shared" si="92"/>
        <v>281.56666666666672</v>
      </c>
      <c r="B1530">
        <v>1528</v>
      </c>
      <c r="C1530" s="3" t="s">
        <v>1529</v>
      </c>
      <c r="D1530" s="3" t="s">
        <v>5638</v>
      </c>
      <c r="E1530"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42736.399560185186</v>
      </c>
      <c r="T1530" s="10">
        <f t="shared" si="95"/>
        <v>42766.666666666664</v>
      </c>
    </row>
    <row r="1531" spans="1:20" ht="33" x14ac:dyDescent="0.25">
      <c r="A1531" s="6">
        <f t="shared" si="92"/>
        <v>100.67894736842105</v>
      </c>
      <c r="B1531">
        <v>1529</v>
      </c>
      <c r="C1531" s="3" t="s">
        <v>1530</v>
      </c>
      <c r="D1531" s="3" t="s">
        <v>5639</v>
      </c>
      <c r="E1531"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42052.295370370368</v>
      </c>
      <c r="T1531" s="10">
        <f t="shared" si="95"/>
        <v>42082.253703703704</v>
      </c>
    </row>
    <row r="1532" spans="1:20" ht="49" x14ac:dyDescent="0.25">
      <c r="A1532" s="6">
        <f t="shared" si="92"/>
        <v>134.82571428571427</v>
      </c>
      <c r="B1532">
        <v>1530</v>
      </c>
      <c r="C1532" s="3" t="s">
        <v>1531</v>
      </c>
      <c r="D1532" s="3" t="s">
        <v>5640</v>
      </c>
      <c r="E1532"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42275.433969907412</v>
      </c>
      <c r="T1532" s="10">
        <f t="shared" si="95"/>
        <v>42300.433969907412</v>
      </c>
    </row>
    <row r="1533" spans="1:20" ht="49" x14ac:dyDescent="0.25">
      <c r="A1533" s="6">
        <f t="shared" si="92"/>
        <v>175.95744680851064</v>
      </c>
      <c r="B1533">
        <v>1531</v>
      </c>
      <c r="C1533" s="3" t="s">
        <v>1532</v>
      </c>
      <c r="D1533" s="3" t="s">
        <v>5641</v>
      </c>
      <c r="E1533"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41941.469050925924</v>
      </c>
      <c r="T1533" s="10">
        <f t="shared" si="95"/>
        <v>41973.791666666664</v>
      </c>
    </row>
    <row r="1534" spans="1:20" ht="49" x14ac:dyDescent="0.25">
      <c r="A1534" s="6">
        <f t="shared" si="92"/>
        <v>484.01999999999992</v>
      </c>
      <c r="B1534">
        <v>1532</v>
      </c>
      <c r="C1534" s="3" t="s">
        <v>1533</v>
      </c>
      <c r="D1534" s="3" t="s">
        <v>5642</v>
      </c>
      <c r="E1534">
        <v>5000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42391.141956018517</v>
      </c>
      <c r="T1534" s="10">
        <f t="shared" si="95"/>
        <v>42415.291666666664</v>
      </c>
    </row>
    <row r="1535" spans="1:20" ht="33" x14ac:dyDescent="0.25">
      <c r="A1535" s="6">
        <f t="shared" si="92"/>
        <v>145.14000000000001</v>
      </c>
      <c r="B1535">
        <v>1533</v>
      </c>
      <c r="C1535" s="3" t="s">
        <v>1534</v>
      </c>
      <c r="D1535" s="3" t="s">
        <v>5643</v>
      </c>
      <c r="E1535"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42442.668715277774</v>
      </c>
      <c r="T1535" s="10">
        <f t="shared" si="95"/>
        <v>42491.832638888889</v>
      </c>
    </row>
    <row r="1536" spans="1:20" ht="49" x14ac:dyDescent="0.25">
      <c r="A1536" s="6">
        <f t="shared" si="92"/>
        <v>417.73333333333335</v>
      </c>
      <c r="B1536">
        <v>1534</v>
      </c>
      <c r="C1536" s="3" t="s">
        <v>1535</v>
      </c>
      <c r="D1536" s="3" t="s">
        <v>5644</v>
      </c>
      <c r="E1536"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42221.340995370374</v>
      </c>
      <c r="T1536" s="10">
        <f t="shared" si="95"/>
        <v>42251.340995370374</v>
      </c>
    </row>
    <row r="1537" spans="1:20" ht="49" x14ac:dyDescent="0.25">
      <c r="A1537" s="6">
        <f t="shared" si="92"/>
        <v>132.42499999999998</v>
      </c>
      <c r="B1537">
        <v>1535</v>
      </c>
      <c r="C1537" s="3" t="s">
        <v>1536</v>
      </c>
      <c r="D1537" s="3" t="s">
        <v>5645</v>
      </c>
      <c r="E1537"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42484.495729166665</v>
      </c>
      <c r="T1537" s="10">
        <f t="shared" si="95"/>
        <v>42513.583333333336</v>
      </c>
    </row>
    <row r="1538" spans="1:20" ht="49" x14ac:dyDescent="0.25">
      <c r="A1538" s="6">
        <f t="shared" si="92"/>
        <v>250.30841666666666</v>
      </c>
      <c r="B1538">
        <v>1536</v>
      </c>
      <c r="C1538" s="3" t="s">
        <v>1537</v>
      </c>
      <c r="D1538" s="3" t="s">
        <v>5646</v>
      </c>
      <c r="E1538"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42213.468865740739</v>
      </c>
      <c r="T1538" s="10">
        <f t="shared" si="95"/>
        <v>42243.468865740739</v>
      </c>
    </row>
    <row r="1539" spans="1:20" ht="49" x14ac:dyDescent="0.25">
      <c r="A1539" s="6">
        <f t="shared" ref="A1539:A1602" si="96">((F1539-E1539)/E1539+1)*100</f>
        <v>179.9</v>
      </c>
      <c r="B1539">
        <v>1537</v>
      </c>
      <c r="C1539" s="3" t="s">
        <v>1538</v>
      </c>
      <c r="D1539" s="3" t="s">
        <v>5647</v>
      </c>
      <c r="E1539">
        <v>12000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>
        <f t="shared" ref="P1539:P1602" si="97">F1539/M1539</f>
        <v>96.375</v>
      </c>
      <c r="Q1539" t="s">
        <v>8338</v>
      </c>
      <c r="R1539" t="s">
        <v>8339</v>
      </c>
      <c r="S1539" s="10">
        <f t="shared" ref="S1539:S1602" si="98">(((K1539/60)/60)/24)+DATE(1970,1,1)+(-8/24)</f>
        <v>42551.981793981475</v>
      </c>
      <c r="T1539" s="10">
        <f t="shared" ref="T1539:T1602" si="99">(((J1539/60)/60)/24)+DATE(1970,1,1)+(-8/24)</f>
        <v>42588.416666666664</v>
      </c>
    </row>
    <row r="1540" spans="1:20" ht="49" x14ac:dyDescent="0.25">
      <c r="A1540" s="6">
        <f t="shared" si="96"/>
        <v>102.62857142857142</v>
      </c>
      <c r="B1540">
        <v>1538</v>
      </c>
      <c r="C1540" s="3" t="s">
        <v>1539</v>
      </c>
      <c r="D1540" s="3" t="s">
        <v>5648</v>
      </c>
      <c r="E1540"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41981.44872685185</v>
      </c>
      <c r="T1540" s="10">
        <f t="shared" si="99"/>
        <v>42026.44872685185</v>
      </c>
    </row>
    <row r="1541" spans="1:20" ht="49" x14ac:dyDescent="0.25">
      <c r="A1541" s="6">
        <f t="shared" si="96"/>
        <v>135.98609999999999</v>
      </c>
      <c r="B1541">
        <v>1539</v>
      </c>
      <c r="C1541" s="3" t="s">
        <v>1540</v>
      </c>
      <c r="D1541" s="3" t="s">
        <v>5649</v>
      </c>
      <c r="E1541"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42705.585868055547</v>
      </c>
      <c r="T1541" s="10">
        <f t="shared" si="99"/>
        <v>42738.585868055547</v>
      </c>
    </row>
    <row r="1542" spans="1:20" ht="49" x14ac:dyDescent="0.25">
      <c r="A1542" s="6">
        <f t="shared" si="96"/>
        <v>117.86666666666667</v>
      </c>
      <c r="B1542">
        <v>1540</v>
      </c>
      <c r="C1542" s="3" t="s">
        <v>1541</v>
      </c>
      <c r="D1542" s="3" t="s">
        <v>5650</v>
      </c>
      <c r="E1542"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41938.673796296294</v>
      </c>
      <c r="T1542" s="10">
        <f t="shared" si="99"/>
        <v>41968.718749999993</v>
      </c>
    </row>
    <row r="1543" spans="1:20" ht="49" x14ac:dyDescent="0.25">
      <c r="A1543" s="6">
        <f t="shared" si="96"/>
        <v>3.3333333333329662E-2</v>
      </c>
      <c r="B1543">
        <v>1541</v>
      </c>
      <c r="C1543" s="3" t="s">
        <v>1542</v>
      </c>
      <c r="D1543" s="3" t="s">
        <v>5651</v>
      </c>
      <c r="E1543">
        <v>18000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41974.378912037035</v>
      </c>
      <c r="T1543" s="10">
        <f t="shared" si="99"/>
        <v>42004.378912037035</v>
      </c>
    </row>
    <row r="1544" spans="1:20" ht="49" x14ac:dyDescent="0.25">
      <c r="A1544" s="6">
        <f t="shared" si="96"/>
        <v>4.0000000000000036</v>
      </c>
      <c r="B1544">
        <v>1542</v>
      </c>
      <c r="C1544" s="3" t="s">
        <v>1543</v>
      </c>
      <c r="D1544" s="3" t="s">
        <v>5652</v>
      </c>
      <c r="E1544">
        <v>500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42170.663194444445</v>
      </c>
      <c r="T1544" s="10">
        <f t="shared" si="99"/>
        <v>42185.663194444445</v>
      </c>
    </row>
    <row r="1545" spans="1:20" ht="49" x14ac:dyDescent="0.25">
      <c r="A1545" s="6">
        <f t="shared" si="96"/>
        <v>0.44444444444444731</v>
      </c>
      <c r="B1545">
        <v>1543</v>
      </c>
      <c r="C1545" s="3" t="s">
        <v>1544</v>
      </c>
      <c r="D1545" s="3" t="s">
        <v>5653</v>
      </c>
      <c r="E1545">
        <v>2250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41935.176319444443</v>
      </c>
      <c r="T1545" s="10">
        <f t="shared" si="99"/>
        <v>41965.217986111107</v>
      </c>
    </row>
    <row r="1546" spans="1:20" ht="49" x14ac:dyDescent="0.25">
      <c r="A1546" s="6">
        <f t="shared" si="96"/>
        <v>0</v>
      </c>
      <c r="B1546">
        <v>1544</v>
      </c>
      <c r="C1546" s="3" t="s">
        <v>1545</v>
      </c>
      <c r="D1546" s="3" t="s">
        <v>5654</v>
      </c>
      <c r="E1546">
        <v>1000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42052.717870370368</v>
      </c>
      <c r="T1546" s="10">
        <f t="shared" si="99"/>
        <v>42094.679166666661</v>
      </c>
    </row>
    <row r="1547" spans="1:20" ht="49" x14ac:dyDescent="0.25">
      <c r="A1547" s="6">
        <f t="shared" si="96"/>
        <v>3.3333333333329662E-2</v>
      </c>
      <c r="B1547">
        <v>1545</v>
      </c>
      <c r="C1547" s="3" t="s">
        <v>1546</v>
      </c>
      <c r="D1547" s="3" t="s">
        <v>5655</v>
      </c>
      <c r="E1547">
        <v>3000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42031.551319444443</v>
      </c>
      <c r="T1547" s="10">
        <f t="shared" si="99"/>
        <v>42065.552777777775</v>
      </c>
    </row>
    <row r="1548" spans="1:20" ht="49" x14ac:dyDescent="0.25">
      <c r="A1548" s="6">
        <f t="shared" si="96"/>
        <v>28.900000000000002</v>
      </c>
      <c r="B1548">
        <v>1546</v>
      </c>
      <c r="C1548" s="3" t="s">
        <v>1547</v>
      </c>
      <c r="D1548" s="3" t="s">
        <v>5656</v>
      </c>
      <c r="E1548">
        <v>1000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41838.879618055551</v>
      </c>
      <c r="T1548" s="10">
        <f t="shared" si="99"/>
        <v>41898.879618055551</v>
      </c>
    </row>
    <row r="1549" spans="1:20" ht="49" x14ac:dyDescent="0.25">
      <c r="A1549" s="6">
        <f t="shared" si="96"/>
        <v>0</v>
      </c>
      <c r="B1549">
        <v>1547</v>
      </c>
      <c r="C1549" s="3" t="s">
        <v>1548</v>
      </c>
      <c r="D1549" s="3" t="s">
        <v>5657</v>
      </c>
      <c r="E1549">
        <v>20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42782.093541666669</v>
      </c>
      <c r="T1549" s="10">
        <f t="shared" si="99"/>
        <v>42789.093541666669</v>
      </c>
    </row>
    <row r="1550" spans="1:20" ht="33" x14ac:dyDescent="0.25">
      <c r="A1550" s="6">
        <f t="shared" si="96"/>
        <v>8.5714285714285747</v>
      </c>
      <c r="B1550">
        <v>1548</v>
      </c>
      <c r="C1550" s="3" t="s">
        <v>1549</v>
      </c>
      <c r="D1550" s="3" t="s">
        <v>5658</v>
      </c>
      <c r="E1550">
        <v>700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42286.548842592594</v>
      </c>
      <c r="T1550" s="10">
        <f t="shared" si="99"/>
        <v>42316.590509259251</v>
      </c>
    </row>
    <row r="1551" spans="1:20" ht="49" x14ac:dyDescent="0.25">
      <c r="A1551" s="6">
        <f t="shared" si="96"/>
        <v>34</v>
      </c>
      <c r="B1551">
        <v>1549</v>
      </c>
      <c r="C1551" s="3" t="s">
        <v>1550</v>
      </c>
      <c r="D1551" s="3" t="s">
        <v>5659</v>
      </c>
      <c r="E1551">
        <v>500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42280.802766203698</v>
      </c>
      <c r="T1551" s="10">
        <f t="shared" si="99"/>
        <v>42310.84443287037</v>
      </c>
    </row>
    <row r="1552" spans="1:20" ht="49" x14ac:dyDescent="0.25">
      <c r="A1552" s="6">
        <f t="shared" si="96"/>
        <v>13.466666666666672</v>
      </c>
      <c r="B1552">
        <v>1550</v>
      </c>
      <c r="C1552" s="3" t="s">
        <v>1551</v>
      </c>
      <c r="D1552" s="3" t="s">
        <v>5660</v>
      </c>
      <c r="E1552">
        <v>750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42472.11613425926</v>
      </c>
      <c r="T1552" s="10">
        <f t="shared" si="99"/>
        <v>42502.11613425926</v>
      </c>
    </row>
    <row r="1553" spans="1:20" ht="49" x14ac:dyDescent="0.25">
      <c r="A1553" s="6">
        <f t="shared" si="96"/>
        <v>0</v>
      </c>
      <c r="B1553">
        <v>1551</v>
      </c>
      <c r="C1553" s="3" t="s">
        <v>1552</v>
      </c>
      <c r="D1553" s="3" t="s">
        <v>5661</v>
      </c>
      <c r="E1553">
        <v>3500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42121.491192129623</v>
      </c>
      <c r="T1553" s="10">
        <f t="shared" si="99"/>
        <v>42151.491192129623</v>
      </c>
    </row>
    <row r="1554" spans="1:20" ht="49" x14ac:dyDescent="0.25">
      <c r="A1554" s="6">
        <f t="shared" si="96"/>
        <v>49.186046511627914</v>
      </c>
      <c r="B1554">
        <v>1552</v>
      </c>
      <c r="C1554" s="3" t="s">
        <v>1553</v>
      </c>
      <c r="D1554" s="3" t="s">
        <v>5662</v>
      </c>
      <c r="E1554">
        <v>4300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41892.355416666665</v>
      </c>
      <c r="T1554" s="10">
        <f t="shared" si="99"/>
        <v>41912.832638888889</v>
      </c>
    </row>
    <row r="1555" spans="1:20" ht="49" x14ac:dyDescent="0.25">
      <c r="A1555" s="6">
        <f t="shared" si="96"/>
        <v>0</v>
      </c>
      <c r="B1555">
        <v>1553</v>
      </c>
      <c r="C1555" s="3" t="s">
        <v>1554</v>
      </c>
      <c r="D1555" s="3" t="s">
        <v>5663</v>
      </c>
      <c r="E1555">
        <v>6000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42218.949618055551</v>
      </c>
      <c r="T1555" s="10">
        <f t="shared" si="99"/>
        <v>42248.949618055551</v>
      </c>
    </row>
    <row r="1556" spans="1:20" ht="49" x14ac:dyDescent="0.25">
      <c r="A1556" s="6">
        <f t="shared" si="96"/>
        <v>0</v>
      </c>
      <c r="B1556">
        <v>1554</v>
      </c>
      <c r="C1556" s="3" t="s">
        <v>1555</v>
      </c>
      <c r="D1556" s="3" t="s">
        <v>5664</v>
      </c>
      <c r="E1556">
        <v>20000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42187.918865740743</v>
      </c>
      <c r="T1556" s="10">
        <f t="shared" si="99"/>
        <v>42217.918865740743</v>
      </c>
    </row>
    <row r="1557" spans="1:20" ht="49" x14ac:dyDescent="0.25">
      <c r="A1557" s="6">
        <f t="shared" si="96"/>
        <v>0</v>
      </c>
      <c r="B1557">
        <v>1555</v>
      </c>
      <c r="C1557" s="3" t="s">
        <v>1556</v>
      </c>
      <c r="D1557" s="3" t="s">
        <v>5665</v>
      </c>
      <c r="E1557">
        <v>750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42241.280462962961</v>
      </c>
      <c r="T1557" s="10">
        <f t="shared" si="99"/>
        <v>42264.374999999993</v>
      </c>
    </row>
    <row r="1558" spans="1:20" ht="49" x14ac:dyDescent="0.25">
      <c r="A1558" s="6">
        <f t="shared" si="96"/>
        <v>45.13333333333334</v>
      </c>
      <c r="B1558">
        <v>1556</v>
      </c>
      <c r="C1558" s="3" t="s">
        <v>1557</v>
      </c>
      <c r="D1558" s="3" t="s">
        <v>5666</v>
      </c>
      <c r="E1558">
        <v>1500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42524.819722222215</v>
      </c>
      <c r="T1558" s="10">
        <f t="shared" si="99"/>
        <v>42554.819722222215</v>
      </c>
    </row>
    <row r="1559" spans="1:20" ht="49" x14ac:dyDescent="0.25">
      <c r="A1559" s="6">
        <f t="shared" si="96"/>
        <v>4.0000000000000036</v>
      </c>
      <c r="B1559">
        <v>1557</v>
      </c>
      <c r="C1559" s="3" t="s">
        <v>1558</v>
      </c>
      <c r="D1559" s="3" t="s">
        <v>5667</v>
      </c>
      <c r="E1559">
        <v>2500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41871.319826388884</v>
      </c>
      <c r="T1559" s="10">
        <f t="shared" si="99"/>
        <v>41902.319826388884</v>
      </c>
    </row>
    <row r="1560" spans="1:20" ht="33" x14ac:dyDescent="0.25">
      <c r="A1560" s="6">
        <f t="shared" si="96"/>
        <v>4.6666666666666634</v>
      </c>
      <c r="B1560">
        <v>1558</v>
      </c>
      <c r="C1560" s="3" t="s">
        <v>1559</v>
      </c>
      <c r="D1560" s="3" t="s">
        <v>5668</v>
      </c>
      <c r="E1560">
        <v>750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42185.064340277771</v>
      </c>
      <c r="T1560" s="10">
        <f t="shared" si="99"/>
        <v>42244.174999999996</v>
      </c>
    </row>
    <row r="1561" spans="1:20" ht="33" x14ac:dyDescent="0.25">
      <c r="A1561" s="6">
        <f t="shared" si="96"/>
        <v>0.33333333333332993</v>
      </c>
      <c r="B1561">
        <v>1559</v>
      </c>
      <c r="C1561" s="3" t="s">
        <v>1560</v>
      </c>
      <c r="D1561" s="3" t="s">
        <v>5669</v>
      </c>
      <c r="E1561">
        <v>15000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42107.719895833325</v>
      </c>
      <c r="T1561" s="10">
        <f t="shared" si="99"/>
        <v>42122.719895833325</v>
      </c>
    </row>
    <row r="1562" spans="1:20" ht="49" x14ac:dyDescent="0.25">
      <c r="A1562" s="6">
        <f t="shared" si="96"/>
        <v>3.7599999999999967</v>
      </c>
      <c r="B1562">
        <v>1560</v>
      </c>
      <c r="C1562" s="3" t="s">
        <v>1561</v>
      </c>
      <c r="D1562" s="3" t="s">
        <v>5670</v>
      </c>
      <c r="E1562">
        <v>2500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41935.687418981477</v>
      </c>
      <c r="T1562" s="10">
        <f t="shared" si="99"/>
        <v>41955.729085648149</v>
      </c>
    </row>
    <row r="1563" spans="1:20" ht="49" x14ac:dyDescent="0.25">
      <c r="A1563" s="6">
        <f t="shared" si="96"/>
        <v>0.67000000000000393</v>
      </c>
      <c r="B1563">
        <v>1561</v>
      </c>
      <c r="C1563" s="3" t="s">
        <v>1562</v>
      </c>
      <c r="D1563" s="3" t="s">
        <v>5671</v>
      </c>
      <c r="E1563">
        <v>10000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41554.708368055552</v>
      </c>
      <c r="T1563" s="10">
        <f t="shared" si="99"/>
        <v>41584.750034722223</v>
      </c>
    </row>
    <row r="1564" spans="1:20" ht="49" x14ac:dyDescent="0.25">
      <c r="A1564" s="6">
        <f t="shared" si="96"/>
        <v>0</v>
      </c>
      <c r="B1564">
        <v>1562</v>
      </c>
      <c r="C1564" s="3" t="s">
        <v>1563</v>
      </c>
      <c r="D1564" s="3" t="s">
        <v>5672</v>
      </c>
      <c r="E1564">
        <v>4000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40079.232824074068</v>
      </c>
      <c r="T1564" s="10">
        <f t="shared" si="99"/>
        <v>40148.701388888883</v>
      </c>
    </row>
    <row r="1565" spans="1:20" ht="49" x14ac:dyDescent="0.25">
      <c r="A1565" s="6">
        <f t="shared" si="96"/>
        <v>1.4166666666666661</v>
      </c>
      <c r="B1565">
        <v>1563</v>
      </c>
      <c r="C1565" s="3" t="s">
        <v>1564</v>
      </c>
      <c r="D1565" s="3" t="s">
        <v>5673</v>
      </c>
      <c r="E1565">
        <v>6000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41652.409155092588</v>
      </c>
      <c r="T1565" s="10">
        <f t="shared" si="99"/>
        <v>41712.367488425924</v>
      </c>
    </row>
    <row r="1566" spans="1:20" ht="49" x14ac:dyDescent="0.25">
      <c r="A1566" s="6">
        <f t="shared" si="96"/>
        <v>0.10000000000000009</v>
      </c>
      <c r="B1566">
        <v>1564</v>
      </c>
      <c r="C1566" s="3" t="s">
        <v>1565</v>
      </c>
      <c r="D1566" s="3" t="s">
        <v>5674</v>
      </c>
      <c r="E1566">
        <v>10000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42121.033668981479</v>
      </c>
      <c r="T1566" s="10">
        <f t="shared" si="99"/>
        <v>42152.503472222219</v>
      </c>
    </row>
    <row r="1567" spans="1:20" ht="49" x14ac:dyDescent="0.25">
      <c r="A1567" s="6">
        <f t="shared" si="96"/>
        <v>2.5000000000000022</v>
      </c>
      <c r="B1567">
        <v>1565</v>
      </c>
      <c r="C1567" s="3" t="s">
        <v>1566</v>
      </c>
      <c r="D1567" s="3" t="s">
        <v>5675</v>
      </c>
      <c r="E1567">
        <v>4000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40672.396539351852</v>
      </c>
      <c r="T1567" s="10">
        <f t="shared" si="99"/>
        <v>40702.396539351852</v>
      </c>
    </row>
    <row r="1568" spans="1:20" ht="49" x14ac:dyDescent="0.25">
      <c r="A1568" s="6">
        <f t="shared" si="96"/>
        <v>21.250000000000004</v>
      </c>
      <c r="B1568">
        <v>1566</v>
      </c>
      <c r="C1568" s="3" t="s">
        <v>1567</v>
      </c>
      <c r="D1568" s="3" t="s">
        <v>5676</v>
      </c>
      <c r="E1568">
        <v>30000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42549.583379629628</v>
      </c>
      <c r="T1568" s="10">
        <f t="shared" si="99"/>
        <v>42578.583333333336</v>
      </c>
    </row>
    <row r="1569" spans="1:20" ht="49" x14ac:dyDescent="0.25">
      <c r="A1569" s="6">
        <f t="shared" si="96"/>
        <v>4.1176470588235254</v>
      </c>
      <c r="B1569">
        <v>1567</v>
      </c>
      <c r="C1569" s="3" t="s">
        <v>1568</v>
      </c>
      <c r="D1569" s="3" t="s">
        <v>5677</v>
      </c>
      <c r="E1569">
        <v>8500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41671.603530092587</v>
      </c>
      <c r="T1569" s="10">
        <f t="shared" si="99"/>
        <v>41686.666666666664</v>
      </c>
    </row>
    <row r="1570" spans="1:20" ht="49" x14ac:dyDescent="0.25">
      <c r="A1570" s="6">
        <f t="shared" si="96"/>
        <v>13.639999999999997</v>
      </c>
      <c r="B1570">
        <v>1568</v>
      </c>
      <c r="C1570" s="3" t="s">
        <v>1569</v>
      </c>
      <c r="D1570" s="3" t="s">
        <v>5678</v>
      </c>
      <c r="E1570">
        <v>25000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41961.728993055549</v>
      </c>
      <c r="T1570" s="10">
        <f t="shared" si="99"/>
        <v>41996.728993055549</v>
      </c>
    </row>
    <row r="1571" spans="1:20" ht="18" x14ac:dyDescent="0.25">
      <c r="A1571" s="6">
        <f t="shared" si="96"/>
        <v>0</v>
      </c>
      <c r="B1571">
        <v>1569</v>
      </c>
      <c r="C1571" s="3" t="s">
        <v>1570</v>
      </c>
      <c r="D1571" s="3" t="s">
        <v>5679</v>
      </c>
      <c r="E1571">
        <v>30000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41389.346226851849</v>
      </c>
      <c r="T1571" s="10">
        <f t="shared" si="99"/>
        <v>41419.346226851849</v>
      </c>
    </row>
    <row r="1572" spans="1:20" ht="33" x14ac:dyDescent="0.25">
      <c r="A1572" s="6">
        <f t="shared" si="96"/>
        <v>41.400000000000006</v>
      </c>
      <c r="B1572">
        <v>1570</v>
      </c>
      <c r="C1572" s="3" t="s">
        <v>1571</v>
      </c>
      <c r="D1572" s="3" t="s">
        <v>5680</v>
      </c>
      <c r="E1572">
        <v>6000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42438.480115740742</v>
      </c>
      <c r="T1572" s="10">
        <f t="shared" si="99"/>
        <v>42468.43844907407</v>
      </c>
    </row>
    <row r="1573" spans="1:20" ht="49" x14ac:dyDescent="0.25">
      <c r="A1573" s="6">
        <f t="shared" si="96"/>
        <v>0.66115702479339067</v>
      </c>
      <c r="B1573">
        <v>1571</v>
      </c>
      <c r="C1573" s="3" t="s">
        <v>1572</v>
      </c>
      <c r="D1573" s="3" t="s">
        <v>5681</v>
      </c>
      <c r="E1573">
        <v>12100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42144.436145833337</v>
      </c>
      <c r="T1573" s="10">
        <f t="shared" si="99"/>
        <v>42174.436145833337</v>
      </c>
    </row>
    <row r="1574" spans="1:20" ht="49" x14ac:dyDescent="0.25">
      <c r="A1574" s="6">
        <f t="shared" si="96"/>
        <v>5.0000000000000044</v>
      </c>
      <c r="B1574">
        <v>1572</v>
      </c>
      <c r="C1574" s="3" t="s">
        <v>1573</v>
      </c>
      <c r="D1574" s="3" t="s">
        <v>5682</v>
      </c>
      <c r="E1574">
        <v>2500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42403.699756944443</v>
      </c>
      <c r="T1574" s="10">
        <f t="shared" si="99"/>
        <v>42428.665972222218</v>
      </c>
    </row>
    <row r="1575" spans="1:20" ht="49" x14ac:dyDescent="0.25">
      <c r="A1575" s="6">
        <f t="shared" si="96"/>
        <v>2.4777777777777787</v>
      </c>
      <c r="B1575">
        <v>1573</v>
      </c>
      <c r="C1575" s="3" t="s">
        <v>1574</v>
      </c>
      <c r="D1575" s="3" t="s">
        <v>5683</v>
      </c>
      <c r="E1575">
        <v>9000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42785.666689814818</v>
      </c>
      <c r="T1575" s="10">
        <f t="shared" si="99"/>
        <v>42825.832638888889</v>
      </c>
    </row>
    <row r="1576" spans="1:20" ht="49" x14ac:dyDescent="0.25">
      <c r="A1576" s="6">
        <f t="shared" si="96"/>
        <v>5.0599999999999978</v>
      </c>
      <c r="B1576">
        <v>1574</v>
      </c>
      <c r="C1576" s="3" t="s">
        <v>1575</v>
      </c>
      <c r="D1576" s="3" t="s">
        <v>5684</v>
      </c>
      <c r="E1576">
        <v>10000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42017.594085648147</v>
      </c>
      <c r="T1576" s="10">
        <f t="shared" si="99"/>
        <v>42052.594085648147</v>
      </c>
    </row>
    <row r="1577" spans="1:20" ht="49" x14ac:dyDescent="0.25">
      <c r="A1577" s="6">
        <f t="shared" si="96"/>
        <v>22.909999999999997</v>
      </c>
      <c r="B1577">
        <v>1575</v>
      </c>
      <c r="C1577" s="3" t="s">
        <v>1576</v>
      </c>
      <c r="D1577" s="3" t="s">
        <v>5685</v>
      </c>
      <c r="E1577">
        <v>10000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41799.190925925926</v>
      </c>
      <c r="T1577" s="10">
        <f t="shared" si="99"/>
        <v>41829.190925925926</v>
      </c>
    </row>
    <row r="1578" spans="1:20" ht="33" x14ac:dyDescent="0.25">
      <c r="A1578" s="6">
        <f t="shared" si="96"/>
        <v>13</v>
      </c>
      <c r="B1578">
        <v>1576</v>
      </c>
      <c r="C1578" s="3" t="s">
        <v>1577</v>
      </c>
      <c r="D1578" s="3" t="s">
        <v>5686</v>
      </c>
      <c r="E1578">
        <v>5000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42140.545925925922</v>
      </c>
      <c r="T1578" s="10">
        <f t="shared" si="99"/>
        <v>42185.545925925922</v>
      </c>
    </row>
    <row r="1579" spans="1:20" ht="49" x14ac:dyDescent="0.25">
      <c r="A1579" s="6">
        <f t="shared" si="96"/>
        <v>0.54999999999999494</v>
      </c>
      <c r="B1579">
        <v>1577</v>
      </c>
      <c r="C1579" s="3" t="s">
        <v>1578</v>
      </c>
      <c r="D1579" s="3" t="s">
        <v>5687</v>
      </c>
      <c r="E1579">
        <v>10000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41054.514444444445</v>
      </c>
      <c r="T1579" s="10">
        <f t="shared" si="99"/>
        <v>41114.514444444445</v>
      </c>
    </row>
    <row r="1580" spans="1:20" ht="65" x14ac:dyDescent="0.25">
      <c r="A1580" s="6">
        <f t="shared" si="96"/>
        <v>10.806536636794938</v>
      </c>
      <c r="B1580">
        <v>1578</v>
      </c>
      <c r="C1580" s="3" t="s">
        <v>1579</v>
      </c>
      <c r="D1580" s="3" t="s">
        <v>5688</v>
      </c>
      <c r="E1580">
        <v>1897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40398.732534722221</v>
      </c>
      <c r="T1580" s="10">
        <f t="shared" si="99"/>
        <v>40422.75</v>
      </c>
    </row>
    <row r="1581" spans="1:20" ht="33" x14ac:dyDescent="0.25">
      <c r="A1581" s="6">
        <f t="shared" si="96"/>
        <v>0.84008400840084319</v>
      </c>
      <c r="B1581">
        <v>1579</v>
      </c>
      <c r="C1581" s="3" t="s">
        <v>1580</v>
      </c>
      <c r="D1581" s="3" t="s">
        <v>5689</v>
      </c>
      <c r="E1581">
        <v>3333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41481.663090277776</v>
      </c>
      <c r="T1581" s="10">
        <f t="shared" si="99"/>
        <v>41514.663090277776</v>
      </c>
    </row>
    <row r="1582" spans="1:20" ht="49" x14ac:dyDescent="0.25">
      <c r="A1582" s="6">
        <f t="shared" si="96"/>
        <v>0</v>
      </c>
      <c r="B1582">
        <v>1580</v>
      </c>
      <c r="C1582" s="3" t="s">
        <v>1581</v>
      </c>
      <c r="D1582" s="3" t="s">
        <v>5690</v>
      </c>
      <c r="E1582">
        <v>1750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40989.716736111113</v>
      </c>
      <c r="T1582" s="10">
        <f t="shared" si="99"/>
        <v>41049.716736111113</v>
      </c>
    </row>
    <row r="1583" spans="1:20" ht="49" x14ac:dyDescent="0.25">
      <c r="A1583" s="6">
        <f t="shared" si="96"/>
        <v>0.50000000000000044</v>
      </c>
      <c r="B1583">
        <v>1581</v>
      </c>
      <c r="C1583" s="3" t="s">
        <v>1582</v>
      </c>
      <c r="D1583" s="3" t="s">
        <v>5691</v>
      </c>
      <c r="E1583">
        <v>1000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42325.115624999999</v>
      </c>
      <c r="T1583" s="10">
        <f t="shared" si="99"/>
        <v>42357.115624999999</v>
      </c>
    </row>
    <row r="1584" spans="1:20" ht="33" x14ac:dyDescent="0.25">
      <c r="A1584" s="6">
        <f t="shared" si="96"/>
        <v>9.2999999999999972</v>
      </c>
      <c r="B1584">
        <v>1582</v>
      </c>
      <c r="C1584" s="3" t="s">
        <v>1583</v>
      </c>
      <c r="D1584" s="3" t="s">
        <v>5692</v>
      </c>
      <c r="E1584">
        <v>1000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42246.456631944442</v>
      </c>
      <c r="T1584" s="10">
        <f t="shared" si="99"/>
        <v>42303.555555555555</v>
      </c>
    </row>
    <row r="1585" spans="1:20" ht="49" x14ac:dyDescent="0.25">
      <c r="A1585" s="6">
        <f t="shared" si="96"/>
        <v>7.5000000000002842E-2</v>
      </c>
      <c r="B1585">
        <v>1583</v>
      </c>
      <c r="C1585" s="3" t="s">
        <v>1584</v>
      </c>
      <c r="D1585" s="3" t="s">
        <v>5693</v>
      </c>
      <c r="E1585">
        <v>20000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41877.571655092594</v>
      </c>
      <c r="T1585" s="10">
        <f t="shared" si="99"/>
        <v>41907.571655092594</v>
      </c>
    </row>
    <row r="1586" spans="1:20" ht="49" x14ac:dyDescent="0.25">
      <c r="A1586" s="6">
        <f t="shared" si="96"/>
        <v>0</v>
      </c>
      <c r="B1586">
        <v>1584</v>
      </c>
      <c r="C1586" s="3" t="s">
        <v>1585</v>
      </c>
      <c r="D1586" s="3" t="s">
        <v>5694</v>
      </c>
      <c r="E1586">
        <v>1200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41779.315983796296</v>
      </c>
      <c r="T1586" s="10">
        <f t="shared" si="99"/>
        <v>41789.315983796296</v>
      </c>
    </row>
    <row r="1587" spans="1:20" ht="49" x14ac:dyDescent="0.25">
      <c r="A1587" s="6">
        <f t="shared" si="96"/>
        <v>79</v>
      </c>
      <c r="B1587">
        <v>1585</v>
      </c>
      <c r="C1587" s="3" t="s">
        <v>1586</v>
      </c>
      <c r="D1587" s="3" t="s">
        <v>5695</v>
      </c>
      <c r="E1587">
        <v>2000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42707.562129629623</v>
      </c>
      <c r="T1587" s="10">
        <f t="shared" si="99"/>
        <v>42729.124999999993</v>
      </c>
    </row>
    <row r="1588" spans="1:20" ht="33" x14ac:dyDescent="0.25">
      <c r="A1588" s="6">
        <f t="shared" si="96"/>
        <v>0</v>
      </c>
      <c r="B1588">
        <v>1586</v>
      </c>
      <c r="C1588" s="3" t="s">
        <v>1587</v>
      </c>
      <c r="D1588" s="3" t="s">
        <v>5696</v>
      </c>
      <c r="E1588">
        <v>1500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42068.771087962967</v>
      </c>
      <c r="T1588" s="10">
        <f t="shared" si="99"/>
        <v>42098.729421296295</v>
      </c>
    </row>
    <row r="1589" spans="1:20" ht="49" x14ac:dyDescent="0.25">
      <c r="A1589" s="6">
        <f t="shared" si="96"/>
        <v>1.3333333333331865E-2</v>
      </c>
      <c r="B1589">
        <v>1587</v>
      </c>
      <c r="C1589" s="3" t="s">
        <v>1588</v>
      </c>
      <c r="D1589" s="3" t="s">
        <v>5697</v>
      </c>
      <c r="E1589">
        <v>7500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41956.617650462962</v>
      </c>
      <c r="T1589" s="10">
        <f t="shared" si="99"/>
        <v>41986.617650462962</v>
      </c>
    </row>
    <row r="1590" spans="1:20" ht="33" x14ac:dyDescent="0.25">
      <c r="A1590" s="6">
        <f t="shared" si="96"/>
        <v>0</v>
      </c>
      <c r="B1590">
        <v>1588</v>
      </c>
      <c r="C1590" s="3" t="s">
        <v>1589</v>
      </c>
      <c r="D1590" s="3" t="s">
        <v>5698</v>
      </c>
      <c r="E1590">
        <v>516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42004.916655092595</v>
      </c>
      <c r="T1590" s="10">
        <f t="shared" si="99"/>
        <v>42035.508333333331</v>
      </c>
    </row>
    <row r="1591" spans="1:20" ht="49" x14ac:dyDescent="0.25">
      <c r="A1591" s="6">
        <f t="shared" si="96"/>
        <v>0</v>
      </c>
      <c r="B1591">
        <v>1589</v>
      </c>
      <c r="C1591" s="3" t="s">
        <v>1590</v>
      </c>
      <c r="D1591" s="3" t="s">
        <v>5699</v>
      </c>
      <c r="E1591">
        <v>1200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42256.651458333326</v>
      </c>
      <c r="T1591" s="10">
        <f t="shared" si="99"/>
        <v>42286.651458333326</v>
      </c>
    </row>
    <row r="1592" spans="1:20" ht="18" x14ac:dyDescent="0.25">
      <c r="A1592" s="6">
        <f t="shared" si="96"/>
        <v>1.7000000000000015</v>
      </c>
      <c r="B1592">
        <v>1590</v>
      </c>
      <c r="C1592" s="3" t="s">
        <v>1591</v>
      </c>
      <c r="D1592" s="3" t="s">
        <v>5700</v>
      </c>
      <c r="E1592">
        <v>60000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42240.523888888885</v>
      </c>
      <c r="T1592" s="10">
        <f t="shared" si="99"/>
        <v>42270.523888888885</v>
      </c>
    </row>
    <row r="1593" spans="1:20" ht="49" x14ac:dyDescent="0.25">
      <c r="A1593" s="6">
        <f t="shared" si="96"/>
        <v>29.228571428571428</v>
      </c>
      <c r="B1593">
        <v>1591</v>
      </c>
      <c r="C1593" s="3" t="s">
        <v>1592</v>
      </c>
      <c r="D1593" s="3" t="s">
        <v>5701</v>
      </c>
      <c r="E1593">
        <v>14000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42433.392835648141</v>
      </c>
      <c r="T1593" s="10">
        <f t="shared" si="99"/>
        <v>42463.351168981484</v>
      </c>
    </row>
    <row r="1594" spans="1:20" ht="33" x14ac:dyDescent="0.25">
      <c r="A1594" s="6">
        <f t="shared" si="96"/>
        <v>0</v>
      </c>
      <c r="B1594">
        <v>1592</v>
      </c>
      <c r="C1594" s="3" t="s">
        <v>1593</v>
      </c>
      <c r="D1594" s="3" t="s">
        <v>5702</v>
      </c>
      <c r="E1594">
        <v>25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42045.73940972222</v>
      </c>
      <c r="T1594" s="10">
        <f t="shared" si="99"/>
        <v>42090.697743055549</v>
      </c>
    </row>
    <row r="1595" spans="1:20" ht="33" x14ac:dyDescent="0.25">
      <c r="A1595" s="6">
        <f t="shared" si="96"/>
        <v>1.3636363636360116E-2</v>
      </c>
      <c r="B1595">
        <v>1593</v>
      </c>
      <c r="C1595" s="3" t="s">
        <v>1594</v>
      </c>
      <c r="D1595" s="3" t="s">
        <v>5703</v>
      </c>
      <c r="E1595">
        <v>22000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42033.51221064815</v>
      </c>
      <c r="T1595" s="10">
        <f t="shared" si="99"/>
        <v>42063.51221064815</v>
      </c>
    </row>
    <row r="1596" spans="1:20" ht="33" x14ac:dyDescent="0.25">
      <c r="A1596" s="6">
        <f t="shared" si="96"/>
        <v>20.499999999999996</v>
      </c>
      <c r="B1596">
        <v>1594</v>
      </c>
      <c r="C1596" s="3" t="s">
        <v>1595</v>
      </c>
      <c r="D1596" s="3" t="s">
        <v>5704</v>
      </c>
      <c r="E1596">
        <v>1000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42445.379421296289</v>
      </c>
      <c r="T1596" s="10">
        <f t="shared" si="99"/>
        <v>42505.347916666658</v>
      </c>
    </row>
    <row r="1597" spans="1:20" ht="49" x14ac:dyDescent="0.25">
      <c r="A1597" s="6">
        <f t="shared" si="96"/>
        <v>0.28000000000000247</v>
      </c>
      <c r="B1597">
        <v>1595</v>
      </c>
      <c r="C1597" s="3" t="s">
        <v>1596</v>
      </c>
      <c r="D1597" s="3" t="s">
        <v>5705</v>
      </c>
      <c r="E1597">
        <v>100000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41779.71675925926</v>
      </c>
      <c r="T1597" s="10">
        <f t="shared" si="99"/>
        <v>41808.509027777778</v>
      </c>
    </row>
    <row r="1598" spans="1:20" ht="33" x14ac:dyDescent="0.25">
      <c r="A1598" s="6">
        <f t="shared" si="96"/>
        <v>2.3076923076923106</v>
      </c>
      <c r="B1598">
        <v>1596</v>
      </c>
      <c r="C1598" s="3" t="s">
        <v>1597</v>
      </c>
      <c r="D1598" s="3" t="s">
        <v>5706</v>
      </c>
      <c r="E1598">
        <v>3250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41941.096863425926</v>
      </c>
      <c r="T1598" s="10">
        <f t="shared" si="99"/>
        <v>41986.13853009259</v>
      </c>
    </row>
    <row r="1599" spans="1:20" ht="49" x14ac:dyDescent="0.25">
      <c r="A1599" s="6">
        <f t="shared" si="96"/>
        <v>0</v>
      </c>
      <c r="B1599">
        <v>1597</v>
      </c>
      <c r="C1599" s="3" t="s">
        <v>1598</v>
      </c>
      <c r="D1599" s="3" t="s">
        <v>5707</v>
      </c>
      <c r="E1599">
        <v>15000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42603.020798611113</v>
      </c>
      <c r="T1599" s="10">
        <f t="shared" si="99"/>
        <v>42633.020798611113</v>
      </c>
    </row>
    <row r="1600" spans="1:20" ht="49" x14ac:dyDescent="0.25">
      <c r="A1600" s="6">
        <f t="shared" si="96"/>
        <v>0.12499999999999734</v>
      </c>
      <c r="B1600">
        <v>1598</v>
      </c>
      <c r="C1600" s="3" t="s">
        <v>1599</v>
      </c>
      <c r="D1600" s="3" t="s">
        <v>5708</v>
      </c>
      <c r="E1600">
        <v>800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42151.334004629629</v>
      </c>
      <c r="T1600" s="10">
        <f t="shared" si="99"/>
        <v>42211.334004629629</v>
      </c>
    </row>
    <row r="1601" spans="1:20" ht="49" x14ac:dyDescent="0.25">
      <c r="A1601" s="6">
        <f t="shared" si="96"/>
        <v>0</v>
      </c>
      <c r="B1601">
        <v>1599</v>
      </c>
      <c r="C1601" s="3" t="s">
        <v>1600</v>
      </c>
      <c r="D1601" s="3" t="s">
        <v>5709</v>
      </c>
      <c r="E1601">
        <v>500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42438.205740740734</v>
      </c>
      <c r="T1601" s="10">
        <f t="shared" si="99"/>
        <v>42468.164074074077</v>
      </c>
    </row>
    <row r="1602" spans="1:20" ht="49" x14ac:dyDescent="0.25">
      <c r="A1602" s="6">
        <f t="shared" si="96"/>
        <v>7.3400000000000016</v>
      </c>
      <c r="B1602">
        <v>1600</v>
      </c>
      <c r="C1602" s="3" t="s">
        <v>1601</v>
      </c>
      <c r="D1602" s="3" t="s">
        <v>5710</v>
      </c>
      <c r="E1602">
        <v>5000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41790.723981481482</v>
      </c>
      <c r="T1602" s="10">
        <f t="shared" si="99"/>
        <v>41834.882638888885</v>
      </c>
    </row>
    <row r="1603" spans="1:20" ht="49" x14ac:dyDescent="0.25">
      <c r="A1603" s="6">
        <f t="shared" ref="A1603:A1666" si="100">((F1603-E1603)/E1603+1)*100</f>
        <v>108.2492</v>
      </c>
      <c r="B1603">
        <v>1601</v>
      </c>
      <c r="C1603" s="3" t="s">
        <v>1602</v>
      </c>
      <c r="D1603" s="3" t="s">
        <v>5711</v>
      </c>
      <c r="E1603"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>
        <f t="shared" ref="P1603:P1666" si="101">F1603/M1603</f>
        <v>48.325535714285714</v>
      </c>
      <c r="Q1603" t="s">
        <v>8325</v>
      </c>
      <c r="R1603" t="s">
        <v>8326</v>
      </c>
      <c r="S1603" s="10">
        <f t="shared" ref="S1603:S1666" si="102">(((K1603/60)/60)/24)+DATE(1970,1,1)+(-8/24)</f>
        <v>40637.759641203702</v>
      </c>
      <c r="T1603" s="10">
        <f t="shared" ref="T1603:T1666" si="103">(((J1603/60)/60)/24)+DATE(1970,1,1)+(-8/24)</f>
        <v>40667.759641203702</v>
      </c>
    </row>
    <row r="1604" spans="1:20" ht="49" x14ac:dyDescent="0.25">
      <c r="A1604" s="6">
        <f t="shared" si="100"/>
        <v>100.16666666666667</v>
      </c>
      <c r="B1604">
        <v>1602</v>
      </c>
      <c r="C1604" s="3" t="s">
        <v>1603</v>
      </c>
      <c r="D1604" s="3" t="s">
        <v>5712</v>
      </c>
      <c r="E1604"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40787.964317129627</v>
      </c>
      <c r="T1604" s="10">
        <f t="shared" si="103"/>
        <v>40830.625</v>
      </c>
    </row>
    <row r="1605" spans="1:20" ht="33" x14ac:dyDescent="0.25">
      <c r="A1605" s="6">
        <f t="shared" si="100"/>
        <v>100.03299999999999</v>
      </c>
      <c r="B1605">
        <v>1603</v>
      </c>
      <c r="C1605" s="3" t="s">
        <v>1604</v>
      </c>
      <c r="D1605" s="3" t="s">
        <v>5713</v>
      </c>
      <c r="E1605"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40875.836331018516</v>
      </c>
      <c r="T1605" s="10">
        <f t="shared" si="103"/>
        <v>40935.836331018516</v>
      </c>
    </row>
    <row r="1606" spans="1:20" ht="49" x14ac:dyDescent="0.25">
      <c r="A1606" s="6">
        <f t="shared" si="100"/>
        <v>122.10714285714286</v>
      </c>
      <c r="B1606">
        <v>1604</v>
      </c>
      <c r="C1606" s="3" t="s">
        <v>1605</v>
      </c>
      <c r="D1606" s="3" t="s">
        <v>5714</v>
      </c>
      <c r="E1606"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40945.511979166666</v>
      </c>
      <c r="T1606" s="10">
        <f t="shared" si="103"/>
        <v>40985.470312499994</v>
      </c>
    </row>
    <row r="1607" spans="1:20" ht="49" x14ac:dyDescent="0.25">
      <c r="A1607" s="6">
        <f t="shared" si="100"/>
        <v>100.69333333333334</v>
      </c>
      <c r="B1607">
        <v>1605</v>
      </c>
      <c r="C1607" s="3" t="s">
        <v>1606</v>
      </c>
      <c r="D1607" s="3" t="s">
        <v>5715</v>
      </c>
      <c r="E1607"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40746.679548611108</v>
      </c>
      <c r="T1607" s="10">
        <f t="shared" si="103"/>
        <v>40755.958333333328</v>
      </c>
    </row>
    <row r="1608" spans="1:20" ht="49" x14ac:dyDescent="0.25">
      <c r="A1608" s="6">
        <f t="shared" si="100"/>
        <v>101.004125</v>
      </c>
      <c r="B1608">
        <v>1606</v>
      </c>
      <c r="C1608" s="3" t="s">
        <v>1607</v>
      </c>
      <c r="D1608" s="3" t="s">
        <v>5716</v>
      </c>
      <c r="E1608"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40535.778217592589</v>
      </c>
      <c r="T1608" s="10">
        <f t="shared" si="103"/>
        <v>40625.736550925925</v>
      </c>
    </row>
    <row r="1609" spans="1:20" ht="49" x14ac:dyDescent="0.25">
      <c r="A1609" s="6">
        <f t="shared" si="100"/>
        <v>145.11000000000001</v>
      </c>
      <c r="B1609">
        <v>1607</v>
      </c>
      <c r="C1609" s="3" t="s">
        <v>1608</v>
      </c>
      <c r="D1609" s="3" t="s">
        <v>5717</v>
      </c>
      <c r="E1609"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41053.475127314814</v>
      </c>
      <c r="T1609" s="10">
        <f t="shared" si="103"/>
        <v>41074.475127314814</v>
      </c>
    </row>
    <row r="1610" spans="1:20" ht="33" x14ac:dyDescent="0.25">
      <c r="A1610" s="6">
        <f t="shared" si="100"/>
        <v>101.25</v>
      </c>
      <c r="B1610">
        <v>1608</v>
      </c>
      <c r="C1610" s="3" t="s">
        <v>1609</v>
      </c>
      <c r="D1610" s="3" t="s">
        <v>5718</v>
      </c>
      <c r="E1610"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41607.497523148144</v>
      </c>
      <c r="T1610" s="10">
        <f t="shared" si="103"/>
        <v>41639.893055555556</v>
      </c>
    </row>
    <row r="1611" spans="1:20" ht="49" x14ac:dyDescent="0.25">
      <c r="A1611" s="6">
        <f t="shared" si="100"/>
        <v>118.33333333333333</v>
      </c>
      <c r="B1611">
        <v>1609</v>
      </c>
      <c r="C1611" s="3" t="s">
        <v>1610</v>
      </c>
      <c r="D1611" s="3" t="s">
        <v>5719</v>
      </c>
      <c r="E1611"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40795.667928240735</v>
      </c>
      <c r="T1611" s="10">
        <f t="shared" si="103"/>
        <v>40849</v>
      </c>
    </row>
    <row r="1612" spans="1:20" ht="33" x14ac:dyDescent="0.25">
      <c r="A1612" s="6">
        <f t="shared" si="100"/>
        <v>271.84999999999997</v>
      </c>
      <c r="B1612">
        <v>1610</v>
      </c>
      <c r="C1612" s="3" t="s">
        <v>1611</v>
      </c>
      <c r="D1612" s="3" t="s">
        <v>5720</v>
      </c>
      <c r="E1612"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41228.591550925921</v>
      </c>
      <c r="T1612" s="10">
        <f t="shared" si="103"/>
        <v>41258.591550925921</v>
      </c>
    </row>
    <row r="1613" spans="1:20" ht="18" x14ac:dyDescent="0.25">
      <c r="A1613" s="6">
        <f t="shared" si="100"/>
        <v>125.125</v>
      </c>
      <c r="B1613">
        <v>1611</v>
      </c>
      <c r="C1613" s="3" t="s">
        <v>1612</v>
      </c>
      <c r="D1613" s="3" t="s">
        <v>5721</v>
      </c>
      <c r="E1613"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41408.667037037034</v>
      </c>
      <c r="T1613" s="10">
        <f t="shared" si="103"/>
        <v>41429.667037037034</v>
      </c>
    </row>
    <row r="1614" spans="1:20" ht="33" x14ac:dyDescent="0.25">
      <c r="A1614" s="6">
        <f t="shared" si="100"/>
        <v>110.00000000000001</v>
      </c>
      <c r="B1614">
        <v>1612</v>
      </c>
      <c r="C1614" s="3" t="s">
        <v>1613</v>
      </c>
      <c r="D1614" s="3" t="s">
        <v>5722</v>
      </c>
      <c r="E1614"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41246.541481481479</v>
      </c>
      <c r="T1614" s="10">
        <f t="shared" si="103"/>
        <v>41276.541481481479</v>
      </c>
    </row>
    <row r="1615" spans="1:20" ht="49" x14ac:dyDescent="0.25">
      <c r="A1615" s="6">
        <f t="shared" si="100"/>
        <v>101.49999999999999</v>
      </c>
      <c r="B1615">
        <v>1613</v>
      </c>
      <c r="C1615" s="3" t="s">
        <v>1614</v>
      </c>
      <c r="D1615" s="3" t="s">
        <v>5723</v>
      </c>
      <c r="E1615"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41081.736134259256</v>
      </c>
      <c r="T1615" s="10">
        <f t="shared" si="103"/>
        <v>41111.736134259256</v>
      </c>
    </row>
    <row r="1616" spans="1:20" ht="49" x14ac:dyDescent="0.25">
      <c r="A1616" s="6">
        <f t="shared" si="100"/>
        <v>102.69999999999999</v>
      </c>
      <c r="B1616">
        <v>1614</v>
      </c>
      <c r="C1616" s="3" t="s">
        <v>1615</v>
      </c>
      <c r="D1616" s="3" t="s">
        <v>5724</v>
      </c>
      <c r="E1616"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41794.647789351846</v>
      </c>
      <c r="T1616" s="10">
        <f t="shared" si="103"/>
        <v>41854.375</v>
      </c>
    </row>
    <row r="1617" spans="1:20" ht="49" x14ac:dyDescent="0.25">
      <c r="A1617" s="6">
        <f t="shared" si="100"/>
        <v>114.12499999999999</v>
      </c>
      <c r="B1617">
        <v>1615</v>
      </c>
      <c r="C1617" s="3" t="s">
        <v>1616</v>
      </c>
      <c r="D1617" s="3" t="s">
        <v>5725</v>
      </c>
      <c r="E1617"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40844.717546296291</v>
      </c>
      <c r="T1617" s="10">
        <f t="shared" si="103"/>
        <v>40889.759212962963</v>
      </c>
    </row>
    <row r="1618" spans="1:20" ht="49" x14ac:dyDescent="0.25">
      <c r="A1618" s="6">
        <f t="shared" si="100"/>
        <v>104.2</v>
      </c>
      <c r="B1618">
        <v>1616</v>
      </c>
      <c r="C1618" s="3" t="s">
        <v>1617</v>
      </c>
      <c r="D1618" s="3" t="s">
        <v>5726</v>
      </c>
      <c r="E1618"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41194.382187499999</v>
      </c>
      <c r="T1618" s="10">
        <f t="shared" si="103"/>
        <v>41235.583333333328</v>
      </c>
    </row>
    <row r="1619" spans="1:20" ht="33" x14ac:dyDescent="0.25">
      <c r="A1619" s="6">
        <f t="shared" si="100"/>
        <v>145.85714285714286</v>
      </c>
      <c r="B1619">
        <v>1617</v>
      </c>
      <c r="C1619" s="3" t="s">
        <v>1618</v>
      </c>
      <c r="D1619" s="3" t="s">
        <v>5727</v>
      </c>
      <c r="E1619"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41546.330879629626</v>
      </c>
      <c r="T1619" s="10">
        <f t="shared" si="103"/>
        <v>41579.458333333328</v>
      </c>
    </row>
    <row r="1620" spans="1:20" ht="33" x14ac:dyDescent="0.25">
      <c r="A1620" s="6">
        <f t="shared" si="100"/>
        <v>105.06666666666666</v>
      </c>
      <c r="B1620">
        <v>1618</v>
      </c>
      <c r="C1620" s="3" t="s">
        <v>1619</v>
      </c>
      <c r="D1620" s="3" t="s">
        <v>5728</v>
      </c>
      <c r="E1620"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41301.321006944439</v>
      </c>
      <c r="T1620" s="10">
        <f t="shared" si="103"/>
        <v>41341.321006944439</v>
      </c>
    </row>
    <row r="1621" spans="1:20" ht="49" x14ac:dyDescent="0.25">
      <c r="A1621" s="6">
        <f t="shared" si="100"/>
        <v>133.33333333333331</v>
      </c>
      <c r="B1621">
        <v>1619</v>
      </c>
      <c r="C1621" s="3" t="s">
        <v>1620</v>
      </c>
      <c r="D1621" s="3" t="s">
        <v>5729</v>
      </c>
      <c r="E1621"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41875.852847222224</v>
      </c>
      <c r="T1621" s="10">
        <f t="shared" si="103"/>
        <v>41896.852847222224</v>
      </c>
    </row>
    <row r="1622" spans="1:20" ht="33" x14ac:dyDescent="0.25">
      <c r="A1622" s="6">
        <f t="shared" si="100"/>
        <v>112.99999999999999</v>
      </c>
      <c r="B1622">
        <v>1620</v>
      </c>
      <c r="C1622" s="3" t="s">
        <v>1621</v>
      </c>
      <c r="D1622" s="3" t="s">
        <v>5730</v>
      </c>
      <c r="E1622"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41321.006249999999</v>
      </c>
      <c r="T1622" s="10">
        <f t="shared" si="103"/>
        <v>41328.006249999999</v>
      </c>
    </row>
    <row r="1623" spans="1:20" ht="49" x14ac:dyDescent="0.25">
      <c r="A1623" s="6">
        <f t="shared" si="100"/>
        <v>121.2</v>
      </c>
      <c r="B1623">
        <v>1621</v>
      </c>
      <c r="C1623" s="3" t="s">
        <v>1622</v>
      </c>
      <c r="D1623" s="3" t="s">
        <v>5731</v>
      </c>
      <c r="E1623"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41003.273321759254</v>
      </c>
      <c r="T1623" s="10">
        <f t="shared" si="103"/>
        <v>41056.832638888889</v>
      </c>
    </row>
    <row r="1624" spans="1:20" ht="49" x14ac:dyDescent="0.25">
      <c r="A1624" s="6">
        <f t="shared" si="100"/>
        <v>101.72463768115942</v>
      </c>
      <c r="B1624">
        <v>1622</v>
      </c>
      <c r="C1624" s="3" t="s">
        <v>1623</v>
      </c>
      <c r="D1624" s="3" t="s">
        <v>5732</v>
      </c>
      <c r="E1624"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41949.961504629624</v>
      </c>
      <c r="T1624" s="10">
        <f t="shared" si="103"/>
        <v>41989.999305555553</v>
      </c>
    </row>
    <row r="1625" spans="1:20" ht="49" x14ac:dyDescent="0.25">
      <c r="A1625" s="6">
        <f t="shared" si="100"/>
        <v>101.06666666666666</v>
      </c>
      <c r="B1625">
        <v>1623</v>
      </c>
      <c r="C1625" s="3" t="s">
        <v>1624</v>
      </c>
      <c r="D1625" s="3" t="s">
        <v>5733</v>
      </c>
      <c r="E1625">
        <v>750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41453.355196759258</v>
      </c>
      <c r="T1625" s="10">
        <f t="shared" si="103"/>
        <v>41513.355196759258</v>
      </c>
    </row>
    <row r="1626" spans="1:20" ht="33" x14ac:dyDescent="0.25">
      <c r="A1626" s="6">
        <f t="shared" si="100"/>
        <v>118</v>
      </c>
      <c r="B1626">
        <v>1624</v>
      </c>
      <c r="C1626" s="3" t="s">
        <v>1625</v>
      </c>
      <c r="D1626" s="3" t="s">
        <v>5734</v>
      </c>
      <c r="E1626"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41243.033969907403</v>
      </c>
      <c r="T1626" s="10">
        <f t="shared" si="103"/>
        <v>41283.033969907403</v>
      </c>
    </row>
    <row r="1627" spans="1:20" ht="49" x14ac:dyDescent="0.25">
      <c r="A1627" s="6">
        <f t="shared" si="100"/>
        <v>155.33333333333331</v>
      </c>
      <c r="B1627">
        <v>1625</v>
      </c>
      <c r="C1627" s="3" t="s">
        <v>1626</v>
      </c>
      <c r="D1627" s="3" t="s">
        <v>5735</v>
      </c>
      <c r="E1627"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41135.366354166668</v>
      </c>
      <c r="T1627" s="10">
        <f t="shared" si="103"/>
        <v>41163.366354166668</v>
      </c>
    </row>
    <row r="1628" spans="1:20" ht="49" x14ac:dyDescent="0.25">
      <c r="A1628" s="6">
        <f t="shared" si="100"/>
        <v>101.18750000000001</v>
      </c>
      <c r="B1628">
        <v>1626</v>
      </c>
      <c r="C1628" s="3" t="s">
        <v>1627</v>
      </c>
      <c r="D1628" s="3" t="s">
        <v>5736</v>
      </c>
      <c r="E1628"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41579.514664351853</v>
      </c>
      <c r="T1628" s="10">
        <f t="shared" si="103"/>
        <v>41609.556331018517</v>
      </c>
    </row>
    <row r="1629" spans="1:20" ht="49" x14ac:dyDescent="0.25">
      <c r="A1629" s="6">
        <f t="shared" si="100"/>
        <v>117</v>
      </c>
      <c r="B1629">
        <v>1627</v>
      </c>
      <c r="C1629" s="3" t="s">
        <v>1628</v>
      </c>
      <c r="D1629" s="3" t="s">
        <v>5737</v>
      </c>
      <c r="E1629"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41205.373715277776</v>
      </c>
      <c r="T1629" s="10">
        <f t="shared" si="103"/>
        <v>41238.874305555553</v>
      </c>
    </row>
    <row r="1630" spans="1:20" ht="33" x14ac:dyDescent="0.25">
      <c r="A1630" s="6">
        <f t="shared" si="100"/>
        <v>100.925</v>
      </c>
      <c r="B1630">
        <v>1628</v>
      </c>
      <c r="C1630" s="3" t="s">
        <v>1629</v>
      </c>
      <c r="D1630" s="3" t="s">
        <v>5738</v>
      </c>
      <c r="E1630"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41774.403726851851</v>
      </c>
      <c r="T1630" s="10">
        <f t="shared" si="103"/>
        <v>41807.403726851851</v>
      </c>
    </row>
    <row r="1631" spans="1:20" ht="33" x14ac:dyDescent="0.25">
      <c r="A1631" s="6">
        <f t="shared" si="100"/>
        <v>103.66666666666666</v>
      </c>
      <c r="B1631">
        <v>1629</v>
      </c>
      <c r="C1631" s="3" t="s">
        <v>1630</v>
      </c>
      <c r="D1631" s="3" t="s">
        <v>5739</v>
      </c>
      <c r="E1631"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41645.533946759257</v>
      </c>
      <c r="T1631" s="10">
        <f t="shared" si="103"/>
        <v>41690.533946759257</v>
      </c>
    </row>
    <row r="1632" spans="1:20" ht="49" x14ac:dyDescent="0.25">
      <c r="A1632" s="6">
        <f t="shared" si="100"/>
        <v>265.25</v>
      </c>
      <c r="B1632">
        <v>1630</v>
      </c>
      <c r="C1632" s="3" t="s">
        <v>1631</v>
      </c>
      <c r="D1632" s="3" t="s">
        <v>5740</v>
      </c>
      <c r="E1632"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40939.504340277774</v>
      </c>
      <c r="T1632" s="10">
        <f t="shared" si="103"/>
        <v>40969.957638888889</v>
      </c>
    </row>
    <row r="1633" spans="1:20" ht="49" x14ac:dyDescent="0.25">
      <c r="A1633" s="6">
        <f t="shared" si="100"/>
        <v>155.91</v>
      </c>
      <c r="B1633">
        <v>1631</v>
      </c>
      <c r="C1633" s="3" t="s">
        <v>1632</v>
      </c>
      <c r="D1633" s="3" t="s">
        <v>5741</v>
      </c>
      <c r="E1633"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41164.52616898148</v>
      </c>
      <c r="T1633" s="10">
        <f t="shared" si="103"/>
        <v>41194.52616898148</v>
      </c>
    </row>
    <row r="1634" spans="1:20" ht="49" x14ac:dyDescent="0.25">
      <c r="A1634" s="6">
        <f t="shared" si="100"/>
        <v>101.62500000000001</v>
      </c>
      <c r="B1634">
        <v>1632</v>
      </c>
      <c r="C1634" s="3" t="s">
        <v>1633</v>
      </c>
      <c r="D1634" s="3" t="s">
        <v>5742</v>
      </c>
      <c r="E1634"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40750.007569444439</v>
      </c>
      <c r="T1634" s="10">
        <f t="shared" si="103"/>
        <v>40810.007569444439</v>
      </c>
    </row>
    <row r="1635" spans="1:20" ht="49" x14ac:dyDescent="0.25">
      <c r="A1635" s="6">
        <f t="shared" si="100"/>
        <v>100</v>
      </c>
      <c r="B1635">
        <v>1633</v>
      </c>
      <c r="C1635" s="3" t="s">
        <v>1634</v>
      </c>
      <c r="D1635" s="3" t="s">
        <v>5743</v>
      </c>
      <c r="E1635"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40896.550416666665</v>
      </c>
      <c r="T1635" s="10">
        <f t="shared" si="103"/>
        <v>40923.875</v>
      </c>
    </row>
    <row r="1636" spans="1:20" ht="33" x14ac:dyDescent="0.25">
      <c r="A1636" s="6">
        <f t="shared" si="100"/>
        <v>100.49999999999999</v>
      </c>
      <c r="B1636">
        <v>1634</v>
      </c>
      <c r="C1636" s="3" t="s">
        <v>1635</v>
      </c>
      <c r="D1636" s="3" t="s">
        <v>5744</v>
      </c>
      <c r="E1636"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40657.856493055551</v>
      </c>
      <c r="T1636" s="10">
        <f t="shared" si="103"/>
        <v>40695.915972222218</v>
      </c>
    </row>
    <row r="1637" spans="1:20" ht="49" x14ac:dyDescent="0.25">
      <c r="A1637" s="6">
        <f t="shared" si="100"/>
        <v>125.30000000000001</v>
      </c>
      <c r="B1637">
        <v>1635</v>
      </c>
      <c r="C1637" s="3" t="s">
        <v>1636</v>
      </c>
      <c r="D1637" s="3" t="s">
        <v>5745</v>
      </c>
      <c r="E1637"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42502.535428240742</v>
      </c>
      <c r="T1637" s="10">
        <f t="shared" si="103"/>
        <v>42562.535428240742</v>
      </c>
    </row>
    <row r="1638" spans="1:20" ht="49" x14ac:dyDescent="0.25">
      <c r="A1638" s="6">
        <f t="shared" si="100"/>
        <v>103.55555555555556</v>
      </c>
      <c r="B1638">
        <v>1636</v>
      </c>
      <c r="C1638" s="3" t="s">
        <v>1637</v>
      </c>
      <c r="D1638" s="3" t="s">
        <v>5746</v>
      </c>
      <c r="E1638"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40662.753333333334</v>
      </c>
      <c r="T1638" s="10">
        <f t="shared" si="103"/>
        <v>40705.833333333328</v>
      </c>
    </row>
    <row r="1639" spans="1:20" ht="49" x14ac:dyDescent="0.25">
      <c r="A1639" s="6">
        <f t="shared" si="100"/>
        <v>103.8</v>
      </c>
      <c r="B1639">
        <v>1637</v>
      </c>
      <c r="C1639" s="3" t="s">
        <v>1638</v>
      </c>
      <c r="D1639" s="3" t="s">
        <v>5747</v>
      </c>
      <c r="E1639"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40122.418287037035</v>
      </c>
      <c r="T1639" s="10">
        <f t="shared" si="103"/>
        <v>40178.652083333334</v>
      </c>
    </row>
    <row r="1640" spans="1:20" ht="33" x14ac:dyDescent="0.25">
      <c r="A1640" s="6">
        <f t="shared" si="100"/>
        <v>105</v>
      </c>
      <c r="B1640">
        <v>1638</v>
      </c>
      <c r="C1640" s="3" t="s">
        <v>1639</v>
      </c>
      <c r="D1640" s="3" t="s">
        <v>5748</v>
      </c>
      <c r="E1640"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41288.353796296295</v>
      </c>
      <c r="T1640" s="10">
        <f t="shared" si="103"/>
        <v>41333.559027777774</v>
      </c>
    </row>
    <row r="1641" spans="1:20" ht="49" x14ac:dyDescent="0.25">
      <c r="A1641" s="6">
        <f t="shared" si="100"/>
        <v>100</v>
      </c>
      <c r="B1641">
        <v>1639</v>
      </c>
      <c r="C1641" s="3" t="s">
        <v>1640</v>
      </c>
      <c r="D1641" s="3" t="s">
        <v>5749</v>
      </c>
      <c r="E1641"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40941.319039351853</v>
      </c>
      <c r="T1641" s="10">
        <f t="shared" si="103"/>
        <v>40971.319039351853</v>
      </c>
    </row>
    <row r="1642" spans="1:20" ht="49" x14ac:dyDescent="0.25">
      <c r="A1642" s="6">
        <f t="shared" si="100"/>
        <v>169.86</v>
      </c>
      <c r="B1642">
        <v>1640</v>
      </c>
      <c r="C1642" s="3" t="s">
        <v>1641</v>
      </c>
      <c r="D1642" s="3" t="s">
        <v>5750</v>
      </c>
      <c r="E1642"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40378.897627314815</v>
      </c>
      <c r="T1642" s="10">
        <f t="shared" si="103"/>
        <v>40392.749305555553</v>
      </c>
    </row>
    <row r="1643" spans="1:20" ht="33" x14ac:dyDescent="0.25">
      <c r="A1643" s="6">
        <f t="shared" si="100"/>
        <v>101.4</v>
      </c>
      <c r="B1643">
        <v>1641</v>
      </c>
      <c r="C1643" s="3" t="s">
        <v>1642</v>
      </c>
      <c r="D1643" s="3" t="s">
        <v>5751</v>
      </c>
      <c r="E1643"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41962.263240740744</v>
      </c>
      <c r="T1643" s="10">
        <f t="shared" si="103"/>
        <v>41992.263240740744</v>
      </c>
    </row>
    <row r="1644" spans="1:20" ht="49" x14ac:dyDescent="0.25">
      <c r="A1644" s="6">
        <f t="shared" si="100"/>
        <v>100</v>
      </c>
      <c r="B1644">
        <v>1642</v>
      </c>
      <c r="C1644" s="3" t="s">
        <v>1643</v>
      </c>
      <c r="D1644" s="3" t="s">
        <v>5752</v>
      </c>
      <c r="E1644"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40687.691284722219</v>
      </c>
      <c r="T1644" s="10">
        <f t="shared" si="103"/>
        <v>40707.691284722219</v>
      </c>
    </row>
    <row r="1645" spans="1:20" ht="33" x14ac:dyDescent="0.25">
      <c r="A1645" s="6">
        <f t="shared" si="100"/>
        <v>124.69999999999999</v>
      </c>
      <c r="B1645">
        <v>1643</v>
      </c>
      <c r="C1645" s="3" t="s">
        <v>1644</v>
      </c>
      <c r="D1645" s="3" t="s">
        <v>5753</v>
      </c>
      <c r="E1645"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41146.490879629629</v>
      </c>
      <c r="T1645" s="10">
        <f t="shared" si="103"/>
        <v>41176.490879629629</v>
      </c>
    </row>
    <row r="1646" spans="1:20" ht="49" x14ac:dyDescent="0.25">
      <c r="A1646" s="6">
        <f t="shared" si="100"/>
        <v>109.5</v>
      </c>
      <c r="B1646">
        <v>1644</v>
      </c>
      <c r="C1646" s="3" t="s">
        <v>1645</v>
      </c>
      <c r="D1646" s="3" t="s">
        <v>5754</v>
      </c>
      <c r="E1646"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41174.726388888885</v>
      </c>
      <c r="T1646" s="10">
        <f t="shared" si="103"/>
        <v>41234.768055555556</v>
      </c>
    </row>
    <row r="1647" spans="1:20" ht="49" x14ac:dyDescent="0.25">
      <c r="A1647" s="6">
        <f t="shared" si="100"/>
        <v>110.80000000000001</v>
      </c>
      <c r="B1647">
        <v>1645</v>
      </c>
      <c r="C1647" s="3" t="s">
        <v>1646</v>
      </c>
      <c r="D1647" s="3" t="s">
        <v>5755</v>
      </c>
      <c r="E1647"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41521.284027777772</v>
      </c>
      <c r="T1647" s="10">
        <f t="shared" si="103"/>
        <v>41535.284027777772</v>
      </c>
    </row>
    <row r="1648" spans="1:20" ht="49" x14ac:dyDescent="0.25">
      <c r="A1648" s="6">
        <f t="shared" si="100"/>
        <v>110.2</v>
      </c>
      <c r="B1648">
        <v>1646</v>
      </c>
      <c r="C1648" s="3" t="s">
        <v>1647</v>
      </c>
      <c r="D1648" s="3" t="s">
        <v>5756</v>
      </c>
      <c r="E1648">
        <v>2000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41833.116932870369</v>
      </c>
      <c r="T1648" s="10">
        <f t="shared" si="103"/>
        <v>41865.424305555556</v>
      </c>
    </row>
    <row r="1649" spans="1:20" ht="49" x14ac:dyDescent="0.25">
      <c r="A1649" s="6">
        <f t="shared" si="100"/>
        <v>104.71999999999998</v>
      </c>
      <c r="B1649">
        <v>1647</v>
      </c>
      <c r="C1649" s="3" t="s">
        <v>1648</v>
      </c>
      <c r="D1649" s="3" t="s">
        <v>5757</v>
      </c>
      <c r="E1649"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41039.076122685183</v>
      </c>
      <c r="T1649" s="10">
        <f t="shared" si="103"/>
        <v>41069.076122685183</v>
      </c>
    </row>
    <row r="1650" spans="1:20" ht="49" x14ac:dyDescent="0.25">
      <c r="A1650" s="6">
        <f t="shared" si="100"/>
        <v>125.2608695652174</v>
      </c>
      <c r="B1650">
        <v>1648</v>
      </c>
      <c r="C1650" s="3" t="s">
        <v>1649</v>
      </c>
      <c r="D1650" s="3" t="s">
        <v>5758</v>
      </c>
      <c r="E1650"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40592.371319444443</v>
      </c>
      <c r="T1650" s="10">
        <f t="shared" si="103"/>
        <v>40622.329652777778</v>
      </c>
    </row>
    <row r="1651" spans="1:20" ht="49" x14ac:dyDescent="0.25">
      <c r="A1651" s="6">
        <f t="shared" si="100"/>
        <v>100.58763157894737</v>
      </c>
      <c r="B1651">
        <v>1649</v>
      </c>
      <c r="C1651" s="3" t="s">
        <v>1650</v>
      </c>
      <c r="D1651" s="3" t="s">
        <v>5759</v>
      </c>
      <c r="E1651"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41737.351331018515</v>
      </c>
      <c r="T1651" s="10">
        <f t="shared" si="103"/>
        <v>41782.351331018515</v>
      </c>
    </row>
    <row r="1652" spans="1:20" ht="33" x14ac:dyDescent="0.25">
      <c r="A1652" s="6">
        <f t="shared" si="100"/>
        <v>141.55000000000001</v>
      </c>
      <c r="B1652">
        <v>1650</v>
      </c>
      <c r="C1652" s="3" t="s">
        <v>1651</v>
      </c>
      <c r="D1652" s="3" t="s">
        <v>5760</v>
      </c>
      <c r="E1652"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41526.102280092593</v>
      </c>
      <c r="T1652" s="10">
        <f t="shared" si="103"/>
        <v>41556.102280092593</v>
      </c>
    </row>
    <row r="1653" spans="1:20" ht="49" x14ac:dyDescent="0.25">
      <c r="A1653" s="6">
        <f t="shared" si="100"/>
        <v>100.75</v>
      </c>
      <c r="B1653">
        <v>1651</v>
      </c>
      <c r="C1653" s="3" t="s">
        <v>1652</v>
      </c>
      <c r="D1653" s="3" t="s">
        <v>5761</v>
      </c>
      <c r="E1653"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40625.567361111105</v>
      </c>
      <c r="T1653" s="10">
        <f t="shared" si="103"/>
        <v>40658.957638888889</v>
      </c>
    </row>
    <row r="1654" spans="1:20" ht="49" x14ac:dyDescent="0.25">
      <c r="A1654" s="6">
        <f t="shared" si="100"/>
        <v>100.66666666666666</v>
      </c>
      <c r="B1654">
        <v>1652</v>
      </c>
      <c r="C1654" s="3" t="s">
        <v>1653</v>
      </c>
      <c r="D1654" s="3" t="s">
        <v>5762</v>
      </c>
      <c r="E1654"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41572.159641203703</v>
      </c>
      <c r="T1654" s="10">
        <f t="shared" si="103"/>
        <v>41602.201307870368</v>
      </c>
    </row>
    <row r="1655" spans="1:20" ht="49" x14ac:dyDescent="0.25">
      <c r="A1655" s="6">
        <f t="shared" si="100"/>
        <v>174.2304</v>
      </c>
      <c r="B1655">
        <v>1653</v>
      </c>
      <c r="C1655" s="3" t="s">
        <v>1654</v>
      </c>
      <c r="D1655" s="3" t="s">
        <v>5763</v>
      </c>
      <c r="E1655"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40626.501111111109</v>
      </c>
      <c r="T1655" s="10">
        <f t="shared" si="103"/>
        <v>40657.501111111109</v>
      </c>
    </row>
    <row r="1656" spans="1:20" ht="49" x14ac:dyDescent="0.25">
      <c r="A1656" s="6">
        <f t="shared" si="100"/>
        <v>119.90909090909092</v>
      </c>
      <c r="B1656">
        <v>1654</v>
      </c>
      <c r="C1656" s="3" t="s">
        <v>1655</v>
      </c>
      <c r="D1656" s="3" t="s">
        <v>5764</v>
      </c>
      <c r="E1656"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40987.557407407403</v>
      </c>
      <c r="T1656" s="10">
        <f t="shared" si="103"/>
        <v>41017.557407407403</v>
      </c>
    </row>
    <row r="1657" spans="1:20" ht="33" x14ac:dyDescent="0.25">
      <c r="A1657" s="6">
        <f t="shared" si="100"/>
        <v>142.86666666666665</v>
      </c>
      <c r="B1657">
        <v>1655</v>
      </c>
      <c r="C1657" s="3" t="s">
        <v>1656</v>
      </c>
      <c r="D1657" s="3" t="s">
        <v>5765</v>
      </c>
      <c r="E1657"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40974.458564814813</v>
      </c>
      <c r="T1657" s="10">
        <f t="shared" si="103"/>
        <v>41004.416898148142</v>
      </c>
    </row>
    <row r="1658" spans="1:20" ht="65" x14ac:dyDescent="0.25">
      <c r="A1658" s="6">
        <f t="shared" si="100"/>
        <v>100.33493333333334</v>
      </c>
      <c r="B1658">
        <v>1656</v>
      </c>
      <c r="C1658" s="3" t="s">
        <v>1657</v>
      </c>
      <c r="D1658" s="3" t="s">
        <v>5766</v>
      </c>
      <c r="E1658"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41226.595509259256</v>
      </c>
      <c r="T1658" s="10">
        <f t="shared" si="103"/>
        <v>41256.595509259256</v>
      </c>
    </row>
    <row r="1659" spans="1:20" ht="49" x14ac:dyDescent="0.25">
      <c r="A1659" s="6">
        <f t="shared" si="100"/>
        <v>104.93380000000001</v>
      </c>
      <c r="B1659">
        <v>1657</v>
      </c>
      <c r="C1659" s="3" t="s">
        <v>1658</v>
      </c>
      <c r="D1659" s="3" t="s">
        <v>5767</v>
      </c>
      <c r="E1659"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41023.448703703703</v>
      </c>
      <c r="T1659" s="10">
        <f t="shared" si="103"/>
        <v>41053.448703703703</v>
      </c>
    </row>
    <row r="1660" spans="1:20" ht="49" x14ac:dyDescent="0.25">
      <c r="A1660" s="6">
        <f t="shared" si="100"/>
        <v>132.23333333333335</v>
      </c>
      <c r="B1660">
        <v>1658</v>
      </c>
      <c r="C1660" s="3" t="s">
        <v>1659</v>
      </c>
      <c r="D1660" s="3" t="s">
        <v>5768</v>
      </c>
      <c r="E1660"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41222.888506944444</v>
      </c>
      <c r="T1660" s="10">
        <f t="shared" si="103"/>
        <v>41261.263888888883</v>
      </c>
    </row>
    <row r="1661" spans="1:20" ht="49" x14ac:dyDescent="0.25">
      <c r="A1661" s="6">
        <f t="shared" si="100"/>
        <v>112.80000000000001</v>
      </c>
      <c r="B1661">
        <v>1659</v>
      </c>
      <c r="C1661" s="3" t="s">
        <v>1660</v>
      </c>
      <c r="D1661" s="3" t="s">
        <v>5769</v>
      </c>
      <c r="E1661">
        <v>500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41596.580104166664</v>
      </c>
      <c r="T1661" s="10">
        <f t="shared" si="103"/>
        <v>41625.166666666664</v>
      </c>
    </row>
    <row r="1662" spans="1:20" ht="49" x14ac:dyDescent="0.25">
      <c r="A1662" s="6">
        <f t="shared" si="100"/>
        <v>1253.75</v>
      </c>
      <c r="B1662">
        <v>1660</v>
      </c>
      <c r="C1662" s="3" t="s">
        <v>1661</v>
      </c>
      <c r="D1662" s="3" t="s">
        <v>5770</v>
      </c>
      <c r="E1662">
        <v>80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42459.360532407409</v>
      </c>
      <c r="T1662" s="10">
        <f t="shared" si="103"/>
        <v>42490.582638888889</v>
      </c>
    </row>
    <row r="1663" spans="1:20" ht="65" x14ac:dyDescent="0.25">
      <c r="A1663" s="6">
        <f t="shared" si="100"/>
        <v>102.50632911392405</v>
      </c>
      <c r="B1663">
        <v>1661</v>
      </c>
      <c r="C1663" s="3" t="s">
        <v>1662</v>
      </c>
      <c r="D1663" s="3" t="s">
        <v>5771</v>
      </c>
      <c r="E1663">
        <v>7900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42343.664710648147</v>
      </c>
      <c r="T1663" s="10">
        <f t="shared" si="103"/>
        <v>42386.541666666664</v>
      </c>
    </row>
    <row r="1664" spans="1:20" ht="49" x14ac:dyDescent="0.25">
      <c r="A1664" s="6">
        <f t="shared" si="100"/>
        <v>102.6375</v>
      </c>
      <c r="B1664">
        <v>1662</v>
      </c>
      <c r="C1664" s="3" t="s">
        <v>1663</v>
      </c>
      <c r="D1664" s="3" t="s">
        <v>5772</v>
      </c>
      <c r="E1664"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40847.864999999998</v>
      </c>
      <c r="T1664" s="10">
        <f t="shared" si="103"/>
        <v>40907.906666666662</v>
      </c>
    </row>
    <row r="1665" spans="1:20" ht="33" x14ac:dyDescent="0.25">
      <c r="A1665" s="6">
        <f t="shared" si="100"/>
        <v>108</v>
      </c>
      <c r="B1665">
        <v>1663</v>
      </c>
      <c r="C1665" s="3" t="s">
        <v>1664</v>
      </c>
      <c r="D1665" s="3" t="s">
        <v>5773</v>
      </c>
      <c r="E1665"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42005.688738425924</v>
      </c>
      <c r="T1665" s="10">
        <f t="shared" si="103"/>
        <v>42035.688738425924</v>
      </c>
    </row>
    <row r="1666" spans="1:20" ht="49" x14ac:dyDescent="0.25">
      <c r="A1666" s="6">
        <f t="shared" si="100"/>
        <v>122.40879999999999</v>
      </c>
      <c r="B1666">
        <v>1664</v>
      </c>
      <c r="C1666" s="3" t="s">
        <v>1665</v>
      </c>
      <c r="D1666" s="3" t="s">
        <v>5774</v>
      </c>
      <c r="E1666"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40939.428449074068</v>
      </c>
      <c r="T1666" s="10">
        <f t="shared" si="103"/>
        <v>40983.832638888889</v>
      </c>
    </row>
    <row r="1667" spans="1:20" ht="49" x14ac:dyDescent="0.25">
      <c r="A1667" s="6">
        <f t="shared" ref="A1667:A1730" si="104">((F1667-E1667)/E1667+1)*100</f>
        <v>119.45714285714286</v>
      </c>
      <c r="B1667">
        <v>1665</v>
      </c>
      <c r="C1667" s="3" t="s">
        <v>1666</v>
      </c>
      <c r="D1667" s="3" t="s">
        <v>5775</v>
      </c>
      <c r="E1667"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>
        <f t="shared" ref="P1667:P1730" si="105">F1667/M1667</f>
        <v>44.956989247311824</v>
      </c>
      <c r="Q1667" t="s">
        <v>8325</v>
      </c>
      <c r="R1667" t="s">
        <v>8346</v>
      </c>
      <c r="S1667" s="10">
        <f t="shared" ref="S1667:S1730" si="106">(((K1667/60)/60)/24)+DATE(1970,1,1)+(-8/24)</f>
        <v>40564.316122685181</v>
      </c>
      <c r="T1667" s="10">
        <f t="shared" ref="T1667:T1730" si="107">(((J1667/60)/60)/24)+DATE(1970,1,1)+(-8/24)</f>
        <v>40595.791666666664</v>
      </c>
    </row>
    <row r="1668" spans="1:20" ht="49" x14ac:dyDescent="0.25">
      <c r="A1668" s="6">
        <f t="shared" si="104"/>
        <v>160.88</v>
      </c>
      <c r="B1668">
        <v>1666</v>
      </c>
      <c r="C1668" s="3" t="s">
        <v>1667</v>
      </c>
      <c r="D1668" s="3" t="s">
        <v>5776</v>
      </c>
      <c r="E1668"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41330.91982638889</v>
      </c>
      <c r="T1668" s="10">
        <f t="shared" si="107"/>
        <v>41360.878159722219</v>
      </c>
    </row>
    <row r="1669" spans="1:20" ht="49" x14ac:dyDescent="0.25">
      <c r="A1669" s="6">
        <f t="shared" si="104"/>
        <v>126.85294117647059</v>
      </c>
      <c r="B1669">
        <v>1667</v>
      </c>
      <c r="C1669" s="3" t="s">
        <v>1668</v>
      </c>
      <c r="D1669" s="3" t="s">
        <v>5777</v>
      </c>
      <c r="E1669"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41681.737245370365</v>
      </c>
      <c r="T1669" s="10">
        <f t="shared" si="107"/>
        <v>41708.957638888889</v>
      </c>
    </row>
    <row r="1670" spans="1:20" ht="49" x14ac:dyDescent="0.25">
      <c r="A1670" s="6">
        <f t="shared" si="104"/>
        <v>102.6375</v>
      </c>
      <c r="B1670">
        <v>1668</v>
      </c>
      <c r="C1670" s="3" t="s">
        <v>1669</v>
      </c>
      <c r="D1670" s="3" t="s">
        <v>5778</v>
      </c>
      <c r="E1670"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40844.816423611104</v>
      </c>
      <c r="T1670" s="10">
        <f t="shared" si="107"/>
        <v>40874.858090277776</v>
      </c>
    </row>
    <row r="1671" spans="1:20" ht="49" x14ac:dyDescent="0.25">
      <c r="A1671" s="6">
        <f t="shared" si="104"/>
        <v>139.75</v>
      </c>
      <c r="B1671">
        <v>1669</v>
      </c>
      <c r="C1671" s="3" t="s">
        <v>1670</v>
      </c>
      <c r="D1671" s="3" t="s">
        <v>5779</v>
      </c>
      <c r="E1671"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42461.551805555551</v>
      </c>
      <c r="T1671" s="10">
        <f t="shared" si="107"/>
        <v>42521.551805555551</v>
      </c>
    </row>
    <row r="1672" spans="1:20" ht="65" x14ac:dyDescent="0.25">
      <c r="A1672" s="6">
        <f t="shared" si="104"/>
        <v>102.60000000000001</v>
      </c>
      <c r="B1672">
        <v>1670</v>
      </c>
      <c r="C1672" s="3" t="s">
        <v>1671</v>
      </c>
      <c r="D1672" s="3" t="s">
        <v>5780</v>
      </c>
      <c r="E1672"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40313.597210648149</v>
      </c>
      <c r="T1672" s="10">
        <f t="shared" si="107"/>
        <v>40363.833333333328</v>
      </c>
    </row>
    <row r="1673" spans="1:20" ht="33" x14ac:dyDescent="0.25">
      <c r="A1673" s="6">
        <f t="shared" si="104"/>
        <v>100.67349999999999</v>
      </c>
      <c r="B1673">
        <v>1671</v>
      </c>
      <c r="C1673" s="3" t="s">
        <v>1672</v>
      </c>
      <c r="D1673" s="3" t="s">
        <v>5781</v>
      </c>
      <c r="E1673"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42553.210810185185</v>
      </c>
      <c r="T1673" s="10">
        <f t="shared" si="107"/>
        <v>42583.210810185185</v>
      </c>
    </row>
    <row r="1674" spans="1:20" ht="33" x14ac:dyDescent="0.25">
      <c r="A1674" s="6">
        <f t="shared" si="104"/>
        <v>112.94117647058823</v>
      </c>
      <c r="B1674">
        <v>1672</v>
      </c>
      <c r="C1674" s="3" t="s">
        <v>1673</v>
      </c>
      <c r="D1674" s="3" t="s">
        <v>5782</v>
      </c>
      <c r="E1674"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41034.323263888888</v>
      </c>
      <c r="T1674" s="10">
        <f t="shared" si="107"/>
        <v>41064.323263888888</v>
      </c>
    </row>
    <row r="1675" spans="1:20" ht="49" x14ac:dyDescent="0.25">
      <c r="A1675" s="6">
        <f t="shared" si="104"/>
        <v>128.09523809523807</v>
      </c>
      <c r="B1675">
        <v>1673</v>
      </c>
      <c r="C1675" s="3" t="s">
        <v>1674</v>
      </c>
      <c r="D1675" s="3" t="s">
        <v>5783</v>
      </c>
      <c r="E1675"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42039.545046296298</v>
      </c>
      <c r="T1675" s="10">
        <f t="shared" si="107"/>
        <v>42069.545046296298</v>
      </c>
    </row>
    <row r="1676" spans="1:20" ht="49" x14ac:dyDescent="0.25">
      <c r="A1676" s="6">
        <f t="shared" si="104"/>
        <v>201.7</v>
      </c>
      <c r="B1676">
        <v>1674</v>
      </c>
      <c r="C1676" s="3" t="s">
        <v>1675</v>
      </c>
      <c r="D1676" s="3" t="s">
        <v>5784</v>
      </c>
      <c r="E1676"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42569.272060185183</v>
      </c>
      <c r="T1676" s="10">
        <f t="shared" si="107"/>
        <v>42599.957638888889</v>
      </c>
    </row>
    <row r="1677" spans="1:20" ht="33" x14ac:dyDescent="0.25">
      <c r="A1677" s="6">
        <f t="shared" si="104"/>
        <v>137.416</v>
      </c>
      <c r="B1677">
        <v>1675</v>
      </c>
      <c r="C1677" s="3" t="s">
        <v>1676</v>
      </c>
      <c r="D1677" s="3" t="s">
        <v>5785</v>
      </c>
      <c r="E1677"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40802.399768518517</v>
      </c>
      <c r="T1677" s="10">
        <f t="shared" si="107"/>
        <v>40832.585416666661</v>
      </c>
    </row>
    <row r="1678" spans="1:20" ht="33" x14ac:dyDescent="0.25">
      <c r="A1678" s="6">
        <f t="shared" si="104"/>
        <v>115.33333333333333</v>
      </c>
      <c r="B1678">
        <v>1676</v>
      </c>
      <c r="C1678" s="3" t="s">
        <v>1677</v>
      </c>
      <c r="D1678" s="3" t="s">
        <v>5786</v>
      </c>
      <c r="E1678"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40973.392905092594</v>
      </c>
      <c r="T1678" s="10">
        <f t="shared" si="107"/>
        <v>41019.832638888889</v>
      </c>
    </row>
    <row r="1679" spans="1:20" ht="49" x14ac:dyDescent="0.25">
      <c r="A1679" s="6">
        <f t="shared" si="104"/>
        <v>111.66666666666667</v>
      </c>
      <c r="B1679">
        <v>1677</v>
      </c>
      <c r="C1679" s="3" t="s">
        <v>1678</v>
      </c>
      <c r="D1679" s="3" t="s">
        <v>5787</v>
      </c>
      <c r="E1679">
        <v>6000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42416.073796296296</v>
      </c>
      <c r="T1679" s="10">
        <f t="shared" si="107"/>
        <v>42475.915972222218</v>
      </c>
    </row>
    <row r="1680" spans="1:20" ht="33" x14ac:dyDescent="0.25">
      <c r="A1680" s="6">
        <f t="shared" si="104"/>
        <v>118.39999999999999</v>
      </c>
      <c r="B1680">
        <v>1678</v>
      </c>
      <c r="C1680" s="3" t="s">
        <v>1679</v>
      </c>
      <c r="D1680" s="3" t="s">
        <v>5788</v>
      </c>
      <c r="E1680"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41662.521655092591</v>
      </c>
      <c r="T1680" s="10">
        <f t="shared" si="107"/>
        <v>41676.521655092591</v>
      </c>
    </row>
    <row r="1681" spans="1:20" ht="65" x14ac:dyDescent="0.25">
      <c r="A1681" s="6">
        <f t="shared" si="104"/>
        <v>175</v>
      </c>
      <c r="B1681">
        <v>1679</v>
      </c>
      <c r="C1681" s="3" t="s">
        <v>1680</v>
      </c>
      <c r="D1681" s="3" t="s">
        <v>5789</v>
      </c>
      <c r="E1681"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40722.735474537032</v>
      </c>
      <c r="T1681" s="10">
        <f t="shared" si="107"/>
        <v>40745.735474537032</v>
      </c>
    </row>
    <row r="1682" spans="1:20" ht="33" x14ac:dyDescent="0.25">
      <c r="A1682" s="6">
        <f t="shared" si="104"/>
        <v>117.5</v>
      </c>
      <c r="B1682">
        <v>1680</v>
      </c>
      <c r="C1682" s="3" t="s">
        <v>1681</v>
      </c>
      <c r="D1682" s="3" t="s">
        <v>5790</v>
      </c>
      <c r="E1682"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41802.424386574072</v>
      </c>
      <c r="T1682" s="10">
        <f t="shared" si="107"/>
        <v>41832.424386574072</v>
      </c>
    </row>
    <row r="1683" spans="1:20" ht="49" x14ac:dyDescent="0.25">
      <c r="A1683" s="6">
        <f t="shared" si="104"/>
        <v>101.42212307692309</v>
      </c>
      <c r="B1683">
        <v>1681</v>
      </c>
      <c r="C1683" s="3" t="s">
        <v>1682</v>
      </c>
      <c r="D1683" s="3" t="s">
        <v>5791</v>
      </c>
      <c r="E1683">
        <v>65000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42773.78800925926</v>
      </c>
      <c r="T1683" s="10">
        <f t="shared" si="107"/>
        <v>42822.749999999993</v>
      </c>
    </row>
    <row r="1684" spans="1:20" ht="33" x14ac:dyDescent="0.25">
      <c r="A1684" s="6">
        <f t="shared" si="104"/>
        <v>0</v>
      </c>
      <c r="B1684">
        <v>1682</v>
      </c>
      <c r="C1684" s="3" t="s">
        <v>1683</v>
      </c>
      <c r="D1684" s="3" t="s">
        <v>5792</v>
      </c>
      <c r="E1684">
        <v>6000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42778.880324074074</v>
      </c>
      <c r="T1684" s="10">
        <f t="shared" si="107"/>
        <v>42838.838657407403</v>
      </c>
    </row>
    <row r="1685" spans="1:20" ht="49" x14ac:dyDescent="0.25">
      <c r="A1685" s="6">
        <f t="shared" si="104"/>
        <v>21.714285714285719</v>
      </c>
      <c r="B1685">
        <v>1683</v>
      </c>
      <c r="C1685" s="3" t="s">
        <v>1684</v>
      </c>
      <c r="D1685" s="3" t="s">
        <v>5793</v>
      </c>
      <c r="E1685">
        <v>3500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42808.44835648148</v>
      </c>
      <c r="T1685" s="10">
        <f t="shared" si="107"/>
        <v>42832.44835648148</v>
      </c>
    </row>
    <row r="1686" spans="1:20" ht="33" x14ac:dyDescent="0.25">
      <c r="A1686" s="6">
        <f t="shared" si="104"/>
        <v>109.125</v>
      </c>
      <c r="B1686">
        <v>1684</v>
      </c>
      <c r="C1686" s="3" t="s">
        <v>1685</v>
      </c>
      <c r="D1686" s="3" t="s">
        <v>5794</v>
      </c>
      <c r="E1686">
        <v>8000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42783.481956018521</v>
      </c>
      <c r="T1686" s="10">
        <f t="shared" si="107"/>
        <v>42811.440289351849</v>
      </c>
    </row>
    <row r="1687" spans="1:20" ht="49" x14ac:dyDescent="0.25">
      <c r="A1687" s="6">
        <f t="shared" si="104"/>
        <v>102.85714285714285</v>
      </c>
      <c r="B1687">
        <v>1685</v>
      </c>
      <c r="C1687" s="3" t="s">
        <v>1686</v>
      </c>
      <c r="D1687" s="3" t="s">
        <v>5795</v>
      </c>
      <c r="E1687">
        <v>350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42787.916932870365</v>
      </c>
      <c r="T1687" s="10">
        <f t="shared" si="107"/>
        <v>42817.8752662037</v>
      </c>
    </row>
    <row r="1688" spans="1:20" ht="49" x14ac:dyDescent="0.25">
      <c r="A1688" s="6">
        <f t="shared" si="104"/>
        <v>0.36000000000000476</v>
      </c>
      <c r="B1688">
        <v>1686</v>
      </c>
      <c r="C1688" s="3" t="s">
        <v>1687</v>
      </c>
      <c r="D1688" s="3" t="s">
        <v>5796</v>
      </c>
      <c r="E1688">
        <v>5000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42792.510636574072</v>
      </c>
      <c r="T1688" s="10">
        <f t="shared" si="107"/>
        <v>42852.468969907401</v>
      </c>
    </row>
    <row r="1689" spans="1:20" ht="49" x14ac:dyDescent="0.25">
      <c r="A1689" s="6">
        <f t="shared" si="104"/>
        <v>31.25</v>
      </c>
      <c r="B1689">
        <v>1687</v>
      </c>
      <c r="C1689" s="3" t="s">
        <v>1688</v>
      </c>
      <c r="D1689" s="3" t="s">
        <v>5797</v>
      </c>
      <c r="E1689">
        <v>10000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42801.713483796295</v>
      </c>
      <c r="T1689" s="10">
        <f t="shared" si="107"/>
        <v>42835.510416666664</v>
      </c>
    </row>
    <row r="1690" spans="1:20" ht="65" x14ac:dyDescent="0.25">
      <c r="A1690" s="6">
        <f t="shared" si="104"/>
        <v>44.3</v>
      </c>
      <c r="B1690">
        <v>1688</v>
      </c>
      <c r="C1690" s="3" t="s">
        <v>1689</v>
      </c>
      <c r="D1690" s="3" t="s">
        <v>5798</v>
      </c>
      <c r="E1690">
        <v>4000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42804.201319444437</v>
      </c>
      <c r="T1690" s="10">
        <f t="shared" si="107"/>
        <v>42834.15965277778</v>
      </c>
    </row>
    <row r="1691" spans="1:20" ht="18" x14ac:dyDescent="0.25">
      <c r="A1691" s="6">
        <f t="shared" si="104"/>
        <v>100</v>
      </c>
      <c r="B1691">
        <v>1689</v>
      </c>
      <c r="C1691" s="3" t="s">
        <v>1690</v>
      </c>
      <c r="D1691" s="3" t="s">
        <v>5799</v>
      </c>
      <c r="E1691">
        <v>2400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42780.609143518515</v>
      </c>
      <c r="T1691" s="10">
        <f t="shared" si="107"/>
        <v>42810.567476851851</v>
      </c>
    </row>
    <row r="1692" spans="1:20" ht="49" x14ac:dyDescent="0.25">
      <c r="A1692" s="6">
        <f t="shared" si="104"/>
        <v>25.4</v>
      </c>
      <c r="B1692">
        <v>1690</v>
      </c>
      <c r="C1692" s="3" t="s">
        <v>1691</v>
      </c>
      <c r="D1692" s="3" t="s">
        <v>5800</v>
      </c>
      <c r="E1692">
        <v>2500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42801.097708333335</v>
      </c>
      <c r="T1692" s="10">
        <f t="shared" si="107"/>
        <v>42831.056041666663</v>
      </c>
    </row>
    <row r="1693" spans="1:20" ht="49" x14ac:dyDescent="0.25">
      <c r="A1693" s="6">
        <f t="shared" si="104"/>
        <v>33.473333333333329</v>
      </c>
      <c r="B1693">
        <v>1691</v>
      </c>
      <c r="C1693" s="3" t="s">
        <v>1692</v>
      </c>
      <c r="D1693" s="3" t="s">
        <v>5801</v>
      </c>
      <c r="E1693">
        <v>30000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42795.36814814814</v>
      </c>
      <c r="T1693" s="10">
        <f t="shared" si="107"/>
        <v>42827.708333333336</v>
      </c>
    </row>
    <row r="1694" spans="1:20" ht="49" x14ac:dyDescent="0.25">
      <c r="A1694" s="6">
        <f t="shared" si="104"/>
        <v>47.8</v>
      </c>
      <c r="B1694">
        <v>1692</v>
      </c>
      <c r="C1694" s="3" t="s">
        <v>1693</v>
      </c>
      <c r="D1694" s="3" t="s">
        <v>5802</v>
      </c>
      <c r="E1694">
        <v>5000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42787.81790509259</v>
      </c>
      <c r="T1694" s="10">
        <f t="shared" si="107"/>
        <v>42820.665972222218</v>
      </c>
    </row>
    <row r="1695" spans="1:20" ht="49" x14ac:dyDescent="0.25">
      <c r="A1695" s="6">
        <f t="shared" si="104"/>
        <v>9.3333333333333375</v>
      </c>
      <c r="B1695">
        <v>1693</v>
      </c>
      <c r="C1695" s="3" t="s">
        <v>1694</v>
      </c>
      <c r="D1695" s="3" t="s">
        <v>5803</v>
      </c>
      <c r="E1695">
        <v>3000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42803.586944444447</v>
      </c>
      <c r="T1695" s="10">
        <f t="shared" si="107"/>
        <v>42834.499999999993</v>
      </c>
    </row>
    <row r="1696" spans="1:20" ht="49" x14ac:dyDescent="0.25">
      <c r="A1696" s="6">
        <f t="shared" si="104"/>
        <v>4.9999999999994493E-2</v>
      </c>
      <c r="B1696">
        <v>1694</v>
      </c>
      <c r="C1696" s="3" t="s">
        <v>1695</v>
      </c>
      <c r="D1696" s="3" t="s">
        <v>5804</v>
      </c>
      <c r="E1696">
        <v>10000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42791.336504629631</v>
      </c>
      <c r="T1696" s="10">
        <f t="shared" si="107"/>
        <v>42820.85833333333</v>
      </c>
    </row>
    <row r="1697" spans="1:20" ht="49" x14ac:dyDescent="0.25">
      <c r="A1697" s="6">
        <f t="shared" si="104"/>
        <v>11.708333333333332</v>
      </c>
      <c r="B1697">
        <v>1695</v>
      </c>
      <c r="C1697" s="3" t="s">
        <v>1696</v>
      </c>
      <c r="D1697" s="3" t="s">
        <v>5805</v>
      </c>
      <c r="E1697">
        <v>12000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42800.698078703703</v>
      </c>
      <c r="T1697" s="10">
        <f t="shared" si="107"/>
        <v>42834.708333333336</v>
      </c>
    </row>
    <row r="1698" spans="1:20" ht="49" x14ac:dyDescent="0.25">
      <c r="A1698" s="6">
        <f t="shared" si="104"/>
        <v>0</v>
      </c>
      <c r="B1698">
        <v>1696</v>
      </c>
      <c r="C1698" s="3" t="s">
        <v>1697</v>
      </c>
      <c r="D1698" s="3" t="s">
        <v>5806</v>
      </c>
      <c r="E1698">
        <v>300000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42795.736238425925</v>
      </c>
      <c r="T1698" s="10">
        <f t="shared" si="107"/>
        <v>42825.694571759253</v>
      </c>
    </row>
    <row r="1699" spans="1:20" ht="49" x14ac:dyDescent="0.25">
      <c r="A1699" s="6">
        <f t="shared" si="104"/>
        <v>20.208000000000006</v>
      </c>
      <c r="B1699">
        <v>1697</v>
      </c>
      <c r="C1699" s="3" t="s">
        <v>1698</v>
      </c>
      <c r="D1699" s="3" t="s">
        <v>5807</v>
      </c>
      <c r="E1699">
        <v>12500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42804.69962962962</v>
      </c>
      <c r="T1699" s="10">
        <f t="shared" si="107"/>
        <v>42834.657962962963</v>
      </c>
    </row>
    <row r="1700" spans="1:20" ht="81" x14ac:dyDescent="0.25">
      <c r="A1700" s="6">
        <f t="shared" si="104"/>
        <v>0</v>
      </c>
      <c r="B1700">
        <v>1698</v>
      </c>
      <c r="C1700" s="3" t="s">
        <v>1699</v>
      </c>
      <c r="D1700" s="3" t="s">
        <v>5808</v>
      </c>
      <c r="E1700">
        <v>125000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42795.874537037038</v>
      </c>
      <c r="T1700" s="10">
        <f t="shared" si="107"/>
        <v>42819.814583333333</v>
      </c>
    </row>
    <row r="1701" spans="1:20" ht="49" x14ac:dyDescent="0.25">
      <c r="A1701" s="6">
        <f t="shared" si="104"/>
        <v>4.2311459353574943</v>
      </c>
      <c r="B1701">
        <v>1699</v>
      </c>
      <c r="C1701" s="3" t="s">
        <v>1700</v>
      </c>
      <c r="D1701" s="3" t="s">
        <v>5809</v>
      </c>
      <c r="E1701">
        <v>5105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42806.530613425923</v>
      </c>
      <c r="T1701" s="10">
        <f t="shared" si="107"/>
        <v>42836.530613425923</v>
      </c>
    </row>
    <row r="1702" spans="1:20" ht="49" x14ac:dyDescent="0.25">
      <c r="A1702" s="6">
        <f t="shared" si="104"/>
        <v>26.060000000000006</v>
      </c>
      <c r="B1702">
        <v>1700</v>
      </c>
      <c r="C1702" s="3" t="s">
        <v>1701</v>
      </c>
      <c r="D1702" s="3" t="s">
        <v>5810</v>
      </c>
      <c r="E1702">
        <v>20000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42795.738310185181</v>
      </c>
      <c r="T1702" s="10">
        <f t="shared" si="107"/>
        <v>42825.833333333336</v>
      </c>
    </row>
    <row r="1703" spans="1:20" ht="49" x14ac:dyDescent="0.25">
      <c r="A1703" s="6">
        <f t="shared" si="104"/>
        <v>0.1980198019801982</v>
      </c>
      <c r="B1703">
        <v>1701</v>
      </c>
      <c r="C1703" s="3" t="s">
        <v>1702</v>
      </c>
      <c r="D1703" s="3" t="s">
        <v>5811</v>
      </c>
      <c r="E1703">
        <v>5050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41989.331076388888</v>
      </c>
      <c r="T1703" s="10">
        <f t="shared" si="107"/>
        <v>42019.331076388888</v>
      </c>
    </row>
    <row r="1704" spans="1:20" ht="18" x14ac:dyDescent="0.25">
      <c r="A1704" s="6">
        <f t="shared" si="104"/>
        <v>6.0606060606094303E-3</v>
      </c>
      <c r="B1704">
        <v>1702</v>
      </c>
      <c r="C1704" s="3" t="s">
        <v>1703</v>
      </c>
      <c r="D1704" s="3" t="s">
        <v>5812</v>
      </c>
      <c r="E1704">
        <v>16500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42063.536458333336</v>
      </c>
      <c r="T1704" s="10">
        <f t="shared" si="107"/>
        <v>42093.494791666664</v>
      </c>
    </row>
    <row r="1705" spans="1:20" ht="49" x14ac:dyDescent="0.25">
      <c r="A1705" s="6">
        <f t="shared" si="104"/>
        <v>1.0199999999999987</v>
      </c>
      <c r="B1705">
        <v>1703</v>
      </c>
      <c r="C1705" s="3" t="s">
        <v>1704</v>
      </c>
      <c r="D1705" s="3" t="s">
        <v>5813</v>
      </c>
      <c r="E1705">
        <v>5000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42186.948344907411</v>
      </c>
      <c r="T1705" s="10">
        <f t="shared" si="107"/>
        <v>42246.948344907411</v>
      </c>
    </row>
    <row r="1706" spans="1:20" ht="33" x14ac:dyDescent="0.25">
      <c r="A1706" s="6">
        <f t="shared" si="104"/>
        <v>65.100000000000009</v>
      </c>
      <c r="B1706">
        <v>1704</v>
      </c>
      <c r="C1706" s="3" t="s">
        <v>1705</v>
      </c>
      <c r="D1706" s="3" t="s">
        <v>5814</v>
      </c>
      <c r="E1706">
        <v>2000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42020.806400462963</v>
      </c>
      <c r="T1706" s="10">
        <f t="shared" si="107"/>
        <v>42050.806400462963</v>
      </c>
    </row>
    <row r="1707" spans="1:20" ht="49" x14ac:dyDescent="0.25">
      <c r="A1707" s="6">
        <f t="shared" si="104"/>
        <v>0</v>
      </c>
      <c r="B1707">
        <v>1705</v>
      </c>
      <c r="C1707" s="3" t="s">
        <v>1706</v>
      </c>
      <c r="D1707" s="3" t="s">
        <v>5815</v>
      </c>
      <c r="E1707">
        <v>2000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42244.683402777773</v>
      </c>
      <c r="T1707" s="10">
        <f t="shared" si="107"/>
        <v>42256.333333333336</v>
      </c>
    </row>
    <row r="1708" spans="1:20" ht="49" x14ac:dyDescent="0.25">
      <c r="A1708" s="6">
        <f t="shared" si="104"/>
        <v>0</v>
      </c>
      <c r="B1708">
        <v>1706</v>
      </c>
      <c r="C1708" s="3" t="s">
        <v>1707</v>
      </c>
      <c r="D1708" s="3" t="s">
        <v>5816</v>
      </c>
      <c r="E1708">
        <v>5500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42178.973055555551</v>
      </c>
      <c r="T1708" s="10">
        <f t="shared" si="107"/>
        <v>42238.973055555551</v>
      </c>
    </row>
    <row r="1709" spans="1:20" ht="49" x14ac:dyDescent="0.25">
      <c r="A1709" s="6">
        <f t="shared" si="104"/>
        <v>9.7400000000000038</v>
      </c>
      <c r="B1709">
        <v>1707</v>
      </c>
      <c r="C1709" s="3" t="s">
        <v>1708</v>
      </c>
      <c r="D1709" s="3" t="s">
        <v>5817</v>
      </c>
      <c r="E1709">
        <v>5000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42427.387673611105</v>
      </c>
      <c r="T1709" s="10">
        <f t="shared" si="107"/>
        <v>42457.346006944441</v>
      </c>
    </row>
    <row r="1710" spans="1:20" ht="49" x14ac:dyDescent="0.25">
      <c r="A1710" s="6">
        <f t="shared" si="104"/>
        <v>0</v>
      </c>
      <c r="B1710">
        <v>1708</v>
      </c>
      <c r="C1710" s="3" t="s">
        <v>1709</v>
      </c>
      <c r="D1710" s="3" t="s">
        <v>5818</v>
      </c>
      <c r="E1710">
        <v>7000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42451.533634259256</v>
      </c>
      <c r="T1710" s="10">
        <f t="shared" si="107"/>
        <v>42491.533634259256</v>
      </c>
    </row>
    <row r="1711" spans="1:20" ht="49" x14ac:dyDescent="0.25">
      <c r="A1711" s="6">
        <f t="shared" si="104"/>
        <v>4.8571428571428594</v>
      </c>
      <c r="B1711">
        <v>1709</v>
      </c>
      <c r="C1711" s="3" t="s">
        <v>1710</v>
      </c>
      <c r="D1711" s="3" t="s">
        <v>5819</v>
      </c>
      <c r="E1711">
        <v>1750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41841.230486111104</v>
      </c>
      <c r="T1711" s="10">
        <f t="shared" si="107"/>
        <v>41882.485416666663</v>
      </c>
    </row>
    <row r="1712" spans="1:20" ht="33" x14ac:dyDescent="0.25">
      <c r="A1712" s="6">
        <f t="shared" si="104"/>
        <v>0.68000000000000282</v>
      </c>
      <c r="B1712">
        <v>1710</v>
      </c>
      <c r="C1712" s="3" t="s">
        <v>1711</v>
      </c>
      <c r="D1712" s="3" t="s">
        <v>5820</v>
      </c>
      <c r="E1712">
        <v>5000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42341.257962962954</v>
      </c>
      <c r="T1712" s="10">
        <f t="shared" si="107"/>
        <v>42387.208333333336</v>
      </c>
    </row>
    <row r="1713" spans="1:20" ht="49" x14ac:dyDescent="0.25">
      <c r="A1713" s="6">
        <f t="shared" si="104"/>
        <v>10.499999999999998</v>
      </c>
      <c r="B1713">
        <v>1711</v>
      </c>
      <c r="C1713" s="3" t="s">
        <v>1712</v>
      </c>
      <c r="D1713" s="3" t="s">
        <v>5821</v>
      </c>
      <c r="E1713">
        <v>10000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41852.312893518516</v>
      </c>
      <c r="T1713" s="10">
        <f t="shared" si="107"/>
        <v>41883.312893518516</v>
      </c>
    </row>
    <row r="1714" spans="1:20" ht="49" x14ac:dyDescent="0.25">
      <c r="A1714" s="6">
        <f t="shared" si="104"/>
        <v>0</v>
      </c>
      <c r="B1714">
        <v>1712</v>
      </c>
      <c r="C1714" s="3" t="s">
        <v>1713</v>
      </c>
      <c r="D1714" s="3" t="s">
        <v>5822</v>
      </c>
      <c r="E1714">
        <v>5000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42125.580474537033</v>
      </c>
      <c r="T1714" s="10">
        <f t="shared" si="107"/>
        <v>42185.580474537033</v>
      </c>
    </row>
    <row r="1715" spans="1:20" ht="49" x14ac:dyDescent="0.25">
      <c r="A1715" s="6">
        <f t="shared" si="104"/>
        <v>1.6666666666666718</v>
      </c>
      <c r="B1715">
        <v>1713</v>
      </c>
      <c r="C1715" s="3" t="s">
        <v>1714</v>
      </c>
      <c r="D1715" s="3" t="s">
        <v>5823</v>
      </c>
      <c r="E1715">
        <v>3000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41887.467731481483</v>
      </c>
      <c r="T1715" s="10">
        <f t="shared" si="107"/>
        <v>41917.467731481483</v>
      </c>
    </row>
    <row r="1716" spans="1:20" ht="49" x14ac:dyDescent="0.25">
      <c r="A1716" s="6">
        <f t="shared" si="104"/>
        <v>7.8679999999999968</v>
      </c>
      <c r="B1716">
        <v>1714</v>
      </c>
      <c r="C1716" s="3" t="s">
        <v>1715</v>
      </c>
      <c r="D1716" s="3" t="s">
        <v>5824</v>
      </c>
      <c r="E1716">
        <v>25000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42095.585196759253</v>
      </c>
      <c r="T1716" s="10">
        <f t="shared" si="107"/>
        <v>42125.585196759253</v>
      </c>
    </row>
    <row r="1717" spans="1:20" ht="49" x14ac:dyDescent="0.25">
      <c r="A1717" s="6">
        <f t="shared" si="104"/>
        <v>0.21999999999999797</v>
      </c>
      <c r="B1717">
        <v>1715</v>
      </c>
      <c r="C1717" s="3" t="s">
        <v>1716</v>
      </c>
      <c r="D1717" s="3" t="s">
        <v>5825</v>
      </c>
      <c r="E1717">
        <v>5000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42063.884085648147</v>
      </c>
      <c r="T1717" s="10">
        <f t="shared" si="107"/>
        <v>42093.806944444441</v>
      </c>
    </row>
    <row r="1718" spans="1:20" ht="49" x14ac:dyDescent="0.25">
      <c r="A1718" s="6">
        <f t="shared" si="104"/>
        <v>7.4999999999999956</v>
      </c>
      <c r="B1718">
        <v>1716</v>
      </c>
      <c r="C1718" s="3" t="s">
        <v>1717</v>
      </c>
      <c r="D1718" s="3" t="s">
        <v>5826</v>
      </c>
      <c r="E1718">
        <v>2000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42673.244201388887</v>
      </c>
      <c r="T1718" s="10">
        <f t="shared" si="107"/>
        <v>42713.285868055551</v>
      </c>
    </row>
    <row r="1719" spans="1:20" ht="49" x14ac:dyDescent="0.25">
      <c r="A1719" s="6">
        <f t="shared" si="104"/>
        <v>42.725880551301685</v>
      </c>
      <c r="B1719">
        <v>1717</v>
      </c>
      <c r="C1719" s="3" t="s">
        <v>1718</v>
      </c>
      <c r="D1719" s="3" t="s">
        <v>5827</v>
      </c>
      <c r="E1719">
        <v>3265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42460.648587962954</v>
      </c>
      <c r="T1719" s="10">
        <f t="shared" si="107"/>
        <v>42480.833333333336</v>
      </c>
    </row>
    <row r="1720" spans="1:20" ht="18" x14ac:dyDescent="0.25">
      <c r="A1720" s="6">
        <f t="shared" si="104"/>
        <v>0.2142857142857113</v>
      </c>
      <c r="B1720">
        <v>1718</v>
      </c>
      <c r="C1720" s="3" t="s">
        <v>1719</v>
      </c>
      <c r="D1720" s="3" t="s">
        <v>5828</v>
      </c>
      <c r="E1720">
        <v>35000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42460.277187499996</v>
      </c>
      <c r="T1720" s="10">
        <f t="shared" si="107"/>
        <v>42503.874305555553</v>
      </c>
    </row>
    <row r="1721" spans="1:20" ht="49" x14ac:dyDescent="0.25">
      <c r="A1721" s="6">
        <f t="shared" si="104"/>
        <v>0.87500000000000355</v>
      </c>
      <c r="B1721">
        <v>1719</v>
      </c>
      <c r="C1721" s="3" t="s">
        <v>1720</v>
      </c>
      <c r="D1721" s="3" t="s">
        <v>5829</v>
      </c>
      <c r="E1721">
        <v>4000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41869.201284722221</v>
      </c>
      <c r="T1721" s="10">
        <f t="shared" si="107"/>
        <v>41899.201284722221</v>
      </c>
    </row>
    <row r="1722" spans="1:20" ht="49" x14ac:dyDescent="0.25">
      <c r="A1722" s="6">
        <f t="shared" si="104"/>
        <v>5.6250000000000018</v>
      </c>
      <c r="B1722">
        <v>1720</v>
      </c>
      <c r="C1722" s="3" t="s">
        <v>1721</v>
      </c>
      <c r="D1722" s="3" t="s">
        <v>5830</v>
      </c>
      <c r="E1722">
        <v>4000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41922.449895833335</v>
      </c>
      <c r="T1722" s="10">
        <f t="shared" si="107"/>
        <v>41952.491562499999</v>
      </c>
    </row>
    <row r="1723" spans="1:20" ht="49" x14ac:dyDescent="0.25">
      <c r="A1723" s="6">
        <f t="shared" si="104"/>
        <v>0</v>
      </c>
      <c r="B1723">
        <v>1721</v>
      </c>
      <c r="C1723" s="3" t="s">
        <v>1722</v>
      </c>
      <c r="D1723" s="3" t="s">
        <v>5831</v>
      </c>
      <c r="E1723">
        <v>5000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42319.12804398148</v>
      </c>
      <c r="T1723" s="10">
        <f t="shared" si="107"/>
        <v>42349.12804398148</v>
      </c>
    </row>
    <row r="1724" spans="1:20" ht="49" x14ac:dyDescent="0.25">
      <c r="A1724" s="6">
        <f t="shared" si="104"/>
        <v>3.472222222222765E-2</v>
      </c>
      <c r="B1724">
        <v>1722</v>
      </c>
      <c r="C1724" s="3" t="s">
        <v>1723</v>
      </c>
      <c r="D1724" s="3" t="s">
        <v>5832</v>
      </c>
      <c r="E1724">
        <v>2880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42425.627650462957</v>
      </c>
      <c r="T1724" s="10">
        <f t="shared" si="107"/>
        <v>42462.673611111109</v>
      </c>
    </row>
    <row r="1725" spans="1:20" ht="49" x14ac:dyDescent="0.25">
      <c r="A1725" s="6">
        <f t="shared" si="104"/>
        <v>6.4999999999999947</v>
      </c>
      <c r="B1725">
        <v>1723</v>
      </c>
      <c r="C1725" s="3" t="s">
        <v>1724</v>
      </c>
      <c r="D1725" s="3" t="s">
        <v>5833</v>
      </c>
      <c r="E1725">
        <v>10000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42129.492071759254</v>
      </c>
      <c r="T1725" s="10">
        <f t="shared" si="107"/>
        <v>42185.916666666664</v>
      </c>
    </row>
    <row r="1726" spans="1:20" ht="49" x14ac:dyDescent="0.25">
      <c r="A1726" s="6">
        <f t="shared" si="104"/>
        <v>0.5833333333333357</v>
      </c>
      <c r="B1726">
        <v>1724</v>
      </c>
      <c r="C1726" s="3" t="s">
        <v>1725</v>
      </c>
      <c r="D1726" s="3" t="s">
        <v>5834</v>
      </c>
      <c r="E1726">
        <v>6000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41912.599097222221</v>
      </c>
      <c r="T1726" s="10">
        <f t="shared" si="107"/>
        <v>41942.599097222221</v>
      </c>
    </row>
    <row r="1727" spans="1:20" ht="49" x14ac:dyDescent="0.25">
      <c r="A1727" s="6">
        <f t="shared" si="104"/>
        <v>10.18181818181818</v>
      </c>
      <c r="B1727">
        <v>1725</v>
      </c>
      <c r="C1727" s="3" t="s">
        <v>1726</v>
      </c>
      <c r="D1727" s="3" t="s">
        <v>5835</v>
      </c>
      <c r="E1727">
        <v>5500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41845.634826388887</v>
      </c>
      <c r="T1727" s="10">
        <f t="shared" si="107"/>
        <v>41875.634826388887</v>
      </c>
    </row>
    <row r="1728" spans="1:20" ht="33" x14ac:dyDescent="0.25">
      <c r="A1728" s="6">
        <f t="shared" si="104"/>
        <v>33.784615384615378</v>
      </c>
      <c r="B1728">
        <v>1726</v>
      </c>
      <c r="C1728" s="3" t="s">
        <v>1727</v>
      </c>
      <c r="D1728" s="3" t="s">
        <v>5836</v>
      </c>
      <c r="E1728">
        <v>6500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41788.586388888885</v>
      </c>
      <c r="T1728" s="10">
        <f t="shared" si="107"/>
        <v>41817.586388888885</v>
      </c>
    </row>
    <row r="1729" spans="1:20" ht="49" x14ac:dyDescent="0.25">
      <c r="A1729" s="6">
        <f t="shared" si="104"/>
        <v>3.3333333333329662E-2</v>
      </c>
      <c r="B1729">
        <v>1727</v>
      </c>
      <c r="C1729" s="3" t="s">
        <v>1728</v>
      </c>
      <c r="D1729" s="3" t="s">
        <v>5837</v>
      </c>
      <c r="E1729">
        <v>3000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42044.594641203708</v>
      </c>
      <c r="T1729" s="10">
        <f t="shared" si="107"/>
        <v>42099.124999999993</v>
      </c>
    </row>
    <row r="1730" spans="1:20" ht="49" x14ac:dyDescent="0.25">
      <c r="A1730" s="6">
        <f t="shared" si="104"/>
        <v>68.399999999999991</v>
      </c>
      <c r="B1730">
        <v>1728</v>
      </c>
      <c r="C1730" s="3" t="s">
        <v>1729</v>
      </c>
      <c r="D1730" s="3" t="s">
        <v>5838</v>
      </c>
      <c r="E1730">
        <v>1250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42268.292523148142</v>
      </c>
      <c r="T1730" s="10">
        <f t="shared" si="107"/>
        <v>42298.292523148142</v>
      </c>
    </row>
    <row r="1731" spans="1:20" ht="49" x14ac:dyDescent="0.25">
      <c r="A1731" s="6">
        <f t="shared" ref="A1731:A1794" si="108">((F1731-E1731)/E1731+1)*100</f>
        <v>0</v>
      </c>
      <c r="B1731">
        <v>1729</v>
      </c>
      <c r="C1731" s="3" t="s">
        <v>1730</v>
      </c>
      <c r="D1731" s="3" t="s">
        <v>5839</v>
      </c>
      <c r="E1731">
        <v>10000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 t="e">
        <f t="shared" ref="P1731:P1794" si="109">F1731/M1731</f>
        <v>#DIV/0!</v>
      </c>
      <c r="Q1731" t="s">
        <v>8325</v>
      </c>
      <c r="R1731" t="s">
        <v>8347</v>
      </c>
      <c r="S1731" s="10">
        <f t="shared" ref="S1731:S1794" si="110">(((K1731/60)/60)/24)+DATE(1970,1,1)+(-8/24)</f>
        <v>42470.718819444439</v>
      </c>
      <c r="T1731" s="10">
        <f t="shared" ref="T1731:T1794" si="111">(((J1731/60)/60)/24)+DATE(1970,1,1)+(-8/24)</f>
        <v>42530.718819444439</v>
      </c>
    </row>
    <row r="1732" spans="1:20" ht="49" x14ac:dyDescent="0.25">
      <c r="A1732" s="6">
        <f t="shared" si="108"/>
        <v>0</v>
      </c>
      <c r="B1732">
        <v>1730</v>
      </c>
      <c r="C1732" s="3" t="s">
        <v>1731</v>
      </c>
      <c r="D1732" s="3" t="s">
        <v>5840</v>
      </c>
      <c r="E1732">
        <v>3000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42271.754432870373</v>
      </c>
      <c r="T1732" s="10">
        <f t="shared" si="111"/>
        <v>42301.754432870373</v>
      </c>
    </row>
    <row r="1733" spans="1:20" ht="33" x14ac:dyDescent="0.25">
      <c r="A1733" s="6">
        <f t="shared" si="108"/>
        <v>0</v>
      </c>
      <c r="B1733">
        <v>1731</v>
      </c>
      <c r="C1733" s="3" t="s">
        <v>1732</v>
      </c>
      <c r="D1733" s="3" t="s">
        <v>5841</v>
      </c>
      <c r="E1733">
        <v>1000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42152.573518518511</v>
      </c>
      <c r="T1733" s="10">
        <f t="shared" si="111"/>
        <v>42166.291666666664</v>
      </c>
    </row>
    <row r="1734" spans="1:20" ht="49" x14ac:dyDescent="0.25">
      <c r="A1734" s="6">
        <f t="shared" si="108"/>
        <v>0</v>
      </c>
      <c r="B1734">
        <v>1732</v>
      </c>
      <c r="C1734" s="3" t="s">
        <v>1733</v>
      </c>
      <c r="D1734" s="3" t="s">
        <v>5842</v>
      </c>
      <c r="E1734">
        <v>4000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42325.350474537037</v>
      </c>
      <c r="T1734" s="10">
        <f t="shared" si="111"/>
        <v>42384.874999999993</v>
      </c>
    </row>
    <row r="1735" spans="1:20" ht="49" x14ac:dyDescent="0.25">
      <c r="A1735" s="6">
        <f t="shared" si="108"/>
        <v>0</v>
      </c>
      <c r="B1735">
        <v>1733</v>
      </c>
      <c r="C1735" s="3" t="s">
        <v>1734</v>
      </c>
      <c r="D1735" s="3" t="s">
        <v>5843</v>
      </c>
      <c r="E1735">
        <v>10000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42614.342291666668</v>
      </c>
      <c r="T1735" s="10">
        <f t="shared" si="111"/>
        <v>42626.562499999993</v>
      </c>
    </row>
    <row r="1736" spans="1:20" ht="49" x14ac:dyDescent="0.25">
      <c r="A1736" s="6">
        <f t="shared" si="108"/>
        <v>2.2222222222223476E-2</v>
      </c>
      <c r="B1736">
        <v>1734</v>
      </c>
      <c r="C1736" s="3" t="s">
        <v>1735</v>
      </c>
      <c r="D1736" s="3" t="s">
        <v>5844</v>
      </c>
      <c r="E1736">
        <v>4500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42101.703194444439</v>
      </c>
      <c r="T1736" s="10">
        <f t="shared" si="111"/>
        <v>42131.703194444439</v>
      </c>
    </row>
    <row r="1737" spans="1:20" ht="49" x14ac:dyDescent="0.25">
      <c r="A1737" s="6">
        <f t="shared" si="108"/>
        <v>10.999999999999998</v>
      </c>
      <c r="B1737">
        <v>1735</v>
      </c>
      <c r="C1737" s="3" t="s">
        <v>1736</v>
      </c>
      <c r="D1737" s="3" t="s">
        <v>5845</v>
      </c>
      <c r="E1737">
        <v>1000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42559.480844907412</v>
      </c>
      <c r="T1737" s="10">
        <f t="shared" si="111"/>
        <v>42589.480844907412</v>
      </c>
    </row>
    <row r="1738" spans="1:20" ht="33" x14ac:dyDescent="0.25">
      <c r="A1738" s="6">
        <f t="shared" si="108"/>
        <v>0.73333333333333028</v>
      </c>
      <c r="B1738">
        <v>1736</v>
      </c>
      <c r="C1738" s="3" t="s">
        <v>1737</v>
      </c>
      <c r="D1738" s="3" t="s">
        <v>5846</v>
      </c>
      <c r="E1738">
        <v>3000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42286.52815972222</v>
      </c>
      <c r="T1738" s="10">
        <f t="shared" si="111"/>
        <v>42316.569826388884</v>
      </c>
    </row>
    <row r="1739" spans="1:20" ht="49" x14ac:dyDescent="0.25">
      <c r="A1739" s="6">
        <f t="shared" si="108"/>
        <v>21.250000000000004</v>
      </c>
      <c r="B1739">
        <v>1737</v>
      </c>
      <c r="C1739" s="3" t="s">
        <v>1738</v>
      </c>
      <c r="D1739" s="3" t="s">
        <v>5847</v>
      </c>
      <c r="E1739">
        <v>4000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42175.615648148152</v>
      </c>
      <c r="T1739" s="10">
        <f t="shared" si="111"/>
        <v>42205.615648148152</v>
      </c>
    </row>
    <row r="1740" spans="1:20" ht="33" x14ac:dyDescent="0.25">
      <c r="A1740" s="6">
        <f t="shared" si="108"/>
        <v>0.40000000000000036</v>
      </c>
      <c r="B1740">
        <v>1738</v>
      </c>
      <c r="C1740" s="3" t="s">
        <v>1739</v>
      </c>
      <c r="D1740" s="3" t="s">
        <v>5848</v>
      </c>
      <c r="E1740">
        <v>5000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41884.540995370371</v>
      </c>
      <c r="T1740" s="10">
        <f t="shared" si="111"/>
        <v>41914.540995370371</v>
      </c>
    </row>
    <row r="1741" spans="1:20" ht="49" x14ac:dyDescent="0.25">
      <c r="A1741" s="6">
        <f t="shared" si="108"/>
        <v>0.10000000000000009</v>
      </c>
      <c r="B1741">
        <v>1739</v>
      </c>
      <c r="C1741" s="3" t="s">
        <v>1740</v>
      </c>
      <c r="D1741" s="3" t="s">
        <v>5849</v>
      </c>
      <c r="E1741">
        <v>1000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42435.540879629632</v>
      </c>
      <c r="T1741" s="10">
        <f t="shared" si="111"/>
        <v>42494.499212962961</v>
      </c>
    </row>
    <row r="1742" spans="1:20" ht="49" x14ac:dyDescent="0.25">
      <c r="A1742" s="6">
        <f t="shared" si="108"/>
        <v>0</v>
      </c>
      <c r="B1742">
        <v>1740</v>
      </c>
      <c r="C1742" s="3" t="s">
        <v>1741</v>
      </c>
      <c r="D1742" s="3" t="s">
        <v>5850</v>
      </c>
      <c r="E1742">
        <v>3000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42171.48405092593</v>
      </c>
      <c r="T1742" s="10">
        <f t="shared" si="111"/>
        <v>42201.48405092593</v>
      </c>
    </row>
    <row r="1743" spans="1:20" ht="33" x14ac:dyDescent="0.25">
      <c r="A1743" s="6">
        <f t="shared" si="108"/>
        <v>110.83333333333334</v>
      </c>
      <c r="B1743">
        <v>1741</v>
      </c>
      <c r="C1743" s="3" t="s">
        <v>1742</v>
      </c>
      <c r="D1743" s="3" t="s">
        <v>5851</v>
      </c>
      <c r="E1743">
        <v>1200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42120.294803240737</v>
      </c>
      <c r="T1743" s="10">
        <f t="shared" si="111"/>
        <v>42165.294803240737</v>
      </c>
    </row>
    <row r="1744" spans="1:20" ht="49" x14ac:dyDescent="0.25">
      <c r="A1744" s="6">
        <f t="shared" si="108"/>
        <v>108.74999999999999</v>
      </c>
      <c r="B1744">
        <v>1742</v>
      </c>
      <c r="C1744" s="3" t="s">
        <v>1743</v>
      </c>
      <c r="D1744" s="3" t="s">
        <v>5852</v>
      </c>
      <c r="E1744"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42710.543634259251</v>
      </c>
      <c r="T1744" s="10">
        <f t="shared" si="111"/>
        <v>42742.541666666664</v>
      </c>
    </row>
    <row r="1745" spans="1:20" ht="49" x14ac:dyDescent="0.25">
      <c r="A1745" s="6">
        <f t="shared" si="108"/>
        <v>100.41666666666667</v>
      </c>
      <c r="B1745">
        <v>1743</v>
      </c>
      <c r="C1745" s="3" t="s">
        <v>1744</v>
      </c>
      <c r="D1745" s="3" t="s">
        <v>5853</v>
      </c>
      <c r="E1745"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42586.592303240737</v>
      </c>
      <c r="T1745" s="10">
        <f t="shared" si="111"/>
        <v>42608.832638888889</v>
      </c>
    </row>
    <row r="1746" spans="1:20" ht="49" x14ac:dyDescent="0.25">
      <c r="A1746" s="6">
        <f t="shared" si="108"/>
        <v>118.45454545454545</v>
      </c>
      <c r="B1746">
        <v>1744</v>
      </c>
      <c r="C1746" s="3" t="s">
        <v>1745</v>
      </c>
      <c r="D1746" s="3" t="s">
        <v>5854</v>
      </c>
      <c r="E1746">
        <v>5500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42026.271724537037</v>
      </c>
      <c r="T1746" s="10">
        <f t="shared" si="111"/>
        <v>42071.230057870365</v>
      </c>
    </row>
    <row r="1747" spans="1:20" ht="49" x14ac:dyDescent="0.25">
      <c r="A1747" s="6">
        <f t="shared" si="108"/>
        <v>114.01428571428571</v>
      </c>
      <c r="B1747">
        <v>1745</v>
      </c>
      <c r="C1747" s="3" t="s">
        <v>1746</v>
      </c>
      <c r="D1747" s="3" t="s">
        <v>5855</v>
      </c>
      <c r="E1747"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42689.926365740735</v>
      </c>
      <c r="T1747" s="10">
        <f t="shared" si="111"/>
        <v>42725.749999999993</v>
      </c>
    </row>
    <row r="1748" spans="1:20" ht="49" x14ac:dyDescent="0.25">
      <c r="A1748" s="6">
        <f t="shared" si="108"/>
        <v>148.1</v>
      </c>
      <c r="B1748">
        <v>1746</v>
      </c>
      <c r="C1748" s="3" t="s">
        <v>1747</v>
      </c>
      <c r="D1748" s="3" t="s">
        <v>5856</v>
      </c>
      <c r="E1748"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42667.843368055554</v>
      </c>
      <c r="T1748" s="10">
        <f t="shared" si="111"/>
        <v>42697.749999999993</v>
      </c>
    </row>
    <row r="1749" spans="1:20" ht="49" x14ac:dyDescent="0.25">
      <c r="A1749" s="6">
        <f t="shared" si="108"/>
        <v>104.95555555555556</v>
      </c>
      <c r="B1749">
        <v>1747</v>
      </c>
      <c r="C1749" s="3" t="s">
        <v>1748</v>
      </c>
      <c r="D1749" s="3" t="s">
        <v>5857</v>
      </c>
      <c r="E1749">
        <v>9000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42292.102199074077</v>
      </c>
      <c r="T1749" s="10">
        <f t="shared" si="111"/>
        <v>42321.291666666664</v>
      </c>
    </row>
    <row r="1750" spans="1:20" ht="33" x14ac:dyDescent="0.25">
      <c r="A1750" s="6">
        <f t="shared" si="108"/>
        <v>129.94800000000001</v>
      </c>
      <c r="B1750">
        <v>1748</v>
      </c>
      <c r="C1750" s="3" t="s">
        <v>1749</v>
      </c>
      <c r="D1750" s="3" t="s">
        <v>5858</v>
      </c>
      <c r="E1750">
        <v>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42219.617395833331</v>
      </c>
      <c r="T1750" s="10">
        <f t="shared" si="111"/>
        <v>42249.617395833331</v>
      </c>
    </row>
    <row r="1751" spans="1:20" ht="33" x14ac:dyDescent="0.25">
      <c r="A1751" s="6">
        <f t="shared" si="108"/>
        <v>123.48756218905473</v>
      </c>
      <c r="B1751">
        <v>1749</v>
      </c>
      <c r="C1751" s="3" t="s">
        <v>1750</v>
      </c>
      <c r="D1751" s="3" t="s">
        <v>5859</v>
      </c>
      <c r="E1751">
        <v>10050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42758.642604166664</v>
      </c>
      <c r="T1751" s="10">
        <f t="shared" si="111"/>
        <v>42795.458333333336</v>
      </c>
    </row>
    <row r="1752" spans="1:20" ht="49" x14ac:dyDescent="0.25">
      <c r="A1752" s="6">
        <f t="shared" si="108"/>
        <v>201.62</v>
      </c>
      <c r="B1752">
        <v>1750</v>
      </c>
      <c r="C1752" s="3" t="s">
        <v>1751</v>
      </c>
      <c r="D1752" s="3" t="s">
        <v>5860</v>
      </c>
      <c r="E1752"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42454.503518518519</v>
      </c>
      <c r="T1752" s="10">
        <f t="shared" si="111"/>
        <v>42479.503518518519</v>
      </c>
    </row>
    <row r="1753" spans="1:20" ht="33" x14ac:dyDescent="0.25">
      <c r="A1753" s="6">
        <f t="shared" si="108"/>
        <v>102.89999999999999</v>
      </c>
      <c r="B1753">
        <v>1751</v>
      </c>
      <c r="C1753" s="3" t="s">
        <v>1752</v>
      </c>
      <c r="D1753" s="3" t="s">
        <v>5861</v>
      </c>
      <c r="E1753"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42052.448182870365</v>
      </c>
      <c r="T1753" s="10">
        <f t="shared" si="111"/>
        <v>42082.4065162037</v>
      </c>
    </row>
    <row r="1754" spans="1:20" ht="33" x14ac:dyDescent="0.25">
      <c r="A1754" s="6">
        <f t="shared" si="108"/>
        <v>260.16666666666663</v>
      </c>
      <c r="B1754">
        <v>1752</v>
      </c>
      <c r="C1754" s="3" t="s">
        <v>1753</v>
      </c>
      <c r="D1754" s="3" t="s">
        <v>5862</v>
      </c>
      <c r="E1754">
        <v>1200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42626.919930555552</v>
      </c>
      <c r="T1754" s="10">
        <f t="shared" si="111"/>
        <v>42656.919930555552</v>
      </c>
    </row>
    <row r="1755" spans="1:20" ht="49" x14ac:dyDescent="0.25">
      <c r="A1755" s="6">
        <f t="shared" si="108"/>
        <v>108</v>
      </c>
      <c r="B1755">
        <v>1753</v>
      </c>
      <c r="C1755" s="3" t="s">
        <v>1754</v>
      </c>
      <c r="D1755" s="3" t="s">
        <v>5863</v>
      </c>
      <c r="E1755">
        <v>15000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42420.416296296295</v>
      </c>
      <c r="T1755" s="10">
        <f t="shared" si="111"/>
        <v>42450.374629629623</v>
      </c>
    </row>
    <row r="1756" spans="1:20" ht="49" x14ac:dyDescent="0.25">
      <c r="A1756" s="6">
        <f t="shared" si="108"/>
        <v>110.52941176470587</v>
      </c>
      <c r="B1756">
        <v>1754</v>
      </c>
      <c r="C1756" s="3" t="s">
        <v>1755</v>
      </c>
      <c r="D1756" s="3" t="s">
        <v>5864</v>
      </c>
      <c r="E1756">
        <v>8500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42067.543437499997</v>
      </c>
      <c r="T1756" s="10">
        <f t="shared" si="111"/>
        <v>42097.501770833333</v>
      </c>
    </row>
    <row r="1757" spans="1:20" ht="49" x14ac:dyDescent="0.25">
      <c r="A1757" s="6">
        <f t="shared" si="108"/>
        <v>120</v>
      </c>
      <c r="B1757">
        <v>1755</v>
      </c>
      <c r="C1757" s="3" t="s">
        <v>1756</v>
      </c>
      <c r="D1757" s="3" t="s">
        <v>5865</v>
      </c>
      <c r="E1757"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42252.455567129626</v>
      </c>
      <c r="T1757" s="10">
        <f t="shared" si="111"/>
        <v>42282.455567129626</v>
      </c>
    </row>
    <row r="1758" spans="1:20" ht="49" x14ac:dyDescent="0.25">
      <c r="A1758" s="6">
        <f t="shared" si="108"/>
        <v>102.82909090909091</v>
      </c>
      <c r="B1758">
        <v>1756</v>
      </c>
      <c r="C1758" s="3" t="s">
        <v>1757</v>
      </c>
      <c r="D1758" s="3" t="s">
        <v>5866</v>
      </c>
      <c r="E1758"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42570.834131944437</v>
      </c>
      <c r="T1758" s="10">
        <f t="shared" si="111"/>
        <v>42610.834131944437</v>
      </c>
    </row>
    <row r="1759" spans="1:20" ht="33" x14ac:dyDescent="0.25">
      <c r="A1759" s="6">
        <f t="shared" si="108"/>
        <v>115.99999999999999</v>
      </c>
      <c r="B1759">
        <v>1757</v>
      </c>
      <c r="C1759" s="3" t="s">
        <v>1758</v>
      </c>
      <c r="D1759" s="3" t="s">
        <v>5867</v>
      </c>
      <c r="E1759"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42733.494016203702</v>
      </c>
      <c r="T1759" s="10">
        <f t="shared" si="111"/>
        <v>42763.478472222218</v>
      </c>
    </row>
    <row r="1760" spans="1:20" ht="49" x14ac:dyDescent="0.25">
      <c r="A1760" s="6">
        <f t="shared" si="108"/>
        <v>114.7</v>
      </c>
      <c r="B1760">
        <v>1758</v>
      </c>
      <c r="C1760" s="3" t="s">
        <v>1759</v>
      </c>
      <c r="D1760" s="3" t="s">
        <v>5868</v>
      </c>
      <c r="E1760"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42505.62259259259</v>
      </c>
      <c r="T1760" s="10">
        <f t="shared" si="111"/>
        <v>42565.62259259259</v>
      </c>
    </row>
    <row r="1761" spans="1:20" ht="33" x14ac:dyDescent="0.25">
      <c r="A1761" s="6">
        <f t="shared" si="108"/>
        <v>106.60000000000001</v>
      </c>
      <c r="B1761">
        <v>1759</v>
      </c>
      <c r="C1761" s="3" t="s">
        <v>1760</v>
      </c>
      <c r="D1761" s="3" t="s">
        <v>5869</v>
      </c>
      <c r="E1761"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42068.495706018519</v>
      </c>
      <c r="T1761" s="10">
        <f t="shared" si="111"/>
        <v>42088.454039351847</v>
      </c>
    </row>
    <row r="1762" spans="1:20" ht="49" x14ac:dyDescent="0.25">
      <c r="A1762" s="6">
        <f t="shared" si="108"/>
        <v>165.44</v>
      </c>
      <c r="B1762">
        <v>1760</v>
      </c>
      <c r="C1762" s="3" t="s">
        <v>1761</v>
      </c>
      <c r="D1762" s="3" t="s">
        <v>5870</v>
      </c>
      <c r="E1762"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42405.339270833334</v>
      </c>
      <c r="T1762" s="10">
        <f t="shared" si="111"/>
        <v>42425.339270833334</v>
      </c>
    </row>
    <row r="1763" spans="1:20" ht="33" x14ac:dyDescent="0.25">
      <c r="A1763" s="6">
        <f t="shared" si="108"/>
        <v>155</v>
      </c>
      <c r="B1763">
        <v>1761</v>
      </c>
      <c r="C1763" s="3" t="s">
        <v>1762</v>
      </c>
      <c r="D1763" s="3" t="s">
        <v>5871</v>
      </c>
      <c r="E1763">
        <v>100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42209.234490740739</v>
      </c>
      <c r="T1763" s="10">
        <f t="shared" si="111"/>
        <v>42259.234490740739</v>
      </c>
    </row>
    <row r="1764" spans="1:20" ht="18" x14ac:dyDescent="0.25">
      <c r="A1764" s="6">
        <f t="shared" si="108"/>
        <v>885</v>
      </c>
      <c r="B1764">
        <v>1762</v>
      </c>
      <c r="C1764" s="3" t="s">
        <v>1763</v>
      </c>
      <c r="D1764" s="3" t="s">
        <v>5872</v>
      </c>
      <c r="E1764"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42410.648668981477</v>
      </c>
      <c r="T1764" s="10">
        <f t="shared" si="111"/>
        <v>42440.648668981477</v>
      </c>
    </row>
    <row r="1765" spans="1:20" ht="49" x14ac:dyDescent="0.25">
      <c r="A1765" s="6">
        <f t="shared" si="108"/>
        <v>101.90833333333333</v>
      </c>
      <c r="B1765">
        <v>1763</v>
      </c>
      <c r="C1765" s="3" t="s">
        <v>1764</v>
      </c>
      <c r="D1765" s="3" t="s">
        <v>5873</v>
      </c>
      <c r="E1765"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42636.535185185181</v>
      </c>
      <c r="T1765" s="10">
        <f t="shared" si="111"/>
        <v>42666.535185185181</v>
      </c>
    </row>
    <row r="1766" spans="1:20" ht="49" x14ac:dyDescent="0.25">
      <c r="A1766" s="6">
        <f t="shared" si="108"/>
        <v>19.599999999999994</v>
      </c>
      <c r="B1766">
        <v>1764</v>
      </c>
      <c r="C1766" s="3" t="s">
        <v>1765</v>
      </c>
      <c r="D1766" s="3" t="s">
        <v>5874</v>
      </c>
      <c r="E1766">
        <v>11000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41825.15253472222</v>
      </c>
      <c r="T1766" s="10">
        <f t="shared" si="111"/>
        <v>41854.15253472222</v>
      </c>
    </row>
    <row r="1767" spans="1:20" ht="49" x14ac:dyDescent="0.25">
      <c r="A1767" s="6">
        <f t="shared" si="108"/>
        <v>59.467839999999995</v>
      </c>
      <c r="B1767">
        <v>1765</v>
      </c>
      <c r="C1767" s="3" t="s">
        <v>1766</v>
      </c>
      <c r="D1767" s="3" t="s">
        <v>5875</v>
      </c>
      <c r="E1767">
        <v>12500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41834.647129629629</v>
      </c>
      <c r="T1767" s="10">
        <f t="shared" si="111"/>
        <v>41864.647129629629</v>
      </c>
    </row>
    <row r="1768" spans="1:20" ht="33" x14ac:dyDescent="0.25">
      <c r="A1768" s="6">
        <f t="shared" si="108"/>
        <v>0</v>
      </c>
      <c r="B1768">
        <v>1766</v>
      </c>
      <c r="C1768" s="3" t="s">
        <v>1767</v>
      </c>
      <c r="D1768" s="3" t="s">
        <v>5876</v>
      </c>
      <c r="E1768">
        <v>1500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41855.52648148148</v>
      </c>
      <c r="T1768" s="10">
        <f t="shared" si="111"/>
        <v>41876.52648148148</v>
      </c>
    </row>
    <row r="1769" spans="1:20" ht="33" x14ac:dyDescent="0.25">
      <c r="A1769" s="6">
        <f t="shared" si="108"/>
        <v>45.720000000000006</v>
      </c>
      <c r="B1769">
        <v>1767</v>
      </c>
      <c r="C1769" s="3" t="s">
        <v>1768</v>
      </c>
      <c r="D1769" s="3" t="s">
        <v>5877</v>
      </c>
      <c r="E1769">
        <v>5000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41824.325046296297</v>
      </c>
      <c r="T1769" s="10">
        <f t="shared" si="111"/>
        <v>41854.325046296297</v>
      </c>
    </row>
    <row r="1770" spans="1:20" ht="49" x14ac:dyDescent="0.25">
      <c r="A1770" s="6">
        <f t="shared" si="108"/>
        <v>3.7399999999999989</v>
      </c>
      <c r="B1770">
        <v>1768</v>
      </c>
      <c r="C1770" s="3" t="s">
        <v>1769</v>
      </c>
      <c r="D1770" s="3" t="s">
        <v>5878</v>
      </c>
      <c r="E1770">
        <v>5000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41849.227361111109</v>
      </c>
      <c r="T1770" s="10">
        <f t="shared" si="111"/>
        <v>41909.227361111109</v>
      </c>
    </row>
    <row r="1771" spans="1:20" ht="49" x14ac:dyDescent="0.25">
      <c r="A1771" s="6">
        <f t="shared" si="108"/>
        <v>2.7024999999999966</v>
      </c>
      <c r="B1771">
        <v>1769</v>
      </c>
      <c r="C1771" s="3" t="s">
        <v>1770</v>
      </c>
      <c r="D1771" s="3" t="s">
        <v>5879</v>
      </c>
      <c r="E1771">
        <v>40000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41987.485636574071</v>
      </c>
      <c r="T1771" s="10">
        <f t="shared" si="111"/>
        <v>42017.485636574071</v>
      </c>
    </row>
    <row r="1772" spans="1:20" ht="49" x14ac:dyDescent="0.25">
      <c r="A1772" s="6">
        <f t="shared" si="108"/>
        <v>56.51428571428572</v>
      </c>
      <c r="B1772">
        <v>1770</v>
      </c>
      <c r="C1772" s="3" t="s">
        <v>1771</v>
      </c>
      <c r="D1772" s="3" t="s">
        <v>5880</v>
      </c>
      <c r="E1772">
        <v>24500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41891.446689814817</v>
      </c>
      <c r="T1772" s="10">
        <f t="shared" si="111"/>
        <v>41926.446689814817</v>
      </c>
    </row>
    <row r="1773" spans="1:20" ht="49" x14ac:dyDescent="0.25">
      <c r="A1773" s="6">
        <f t="shared" si="108"/>
        <v>21.30952380952381</v>
      </c>
      <c r="B1773">
        <v>1771</v>
      </c>
      <c r="C1773" s="3" t="s">
        <v>1772</v>
      </c>
      <c r="D1773" s="3" t="s">
        <v>5881</v>
      </c>
      <c r="E1773">
        <v>4200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41905.646296296298</v>
      </c>
      <c r="T1773" s="10">
        <f t="shared" si="111"/>
        <v>41935.646296296298</v>
      </c>
    </row>
    <row r="1774" spans="1:20" ht="33" x14ac:dyDescent="0.25">
      <c r="A1774" s="6">
        <f t="shared" si="108"/>
        <v>15.600000000000003</v>
      </c>
      <c r="B1774">
        <v>1772</v>
      </c>
      <c r="C1774" s="3" t="s">
        <v>1773</v>
      </c>
      <c r="D1774" s="3" t="s">
        <v>5882</v>
      </c>
      <c r="E1774">
        <v>5500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41766.384675925925</v>
      </c>
      <c r="T1774" s="10">
        <f t="shared" si="111"/>
        <v>41826.384675925925</v>
      </c>
    </row>
    <row r="1775" spans="1:20" ht="49" x14ac:dyDescent="0.25">
      <c r="A1775" s="6">
        <f t="shared" si="108"/>
        <v>6.2566666666666659</v>
      </c>
      <c r="B1775">
        <v>1773</v>
      </c>
      <c r="C1775" s="3" t="s">
        <v>1774</v>
      </c>
      <c r="D1775" s="3" t="s">
        <v>5883</v>
      </c>
      <c r="E1775">
        <v>30000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41978.427060185182</v>
      </c>
      <c r="T1775" s="10">
        <f t="shared" si="111"/>
        <v>42023.427060185182</v>
      </c>
    </row>
    <row r="1776" spans="1:20" ht="49" x14ac:dyDescent="0.25">
      <c r="A1776" s="6">
        <f t="shared" si="108"/>
        <v>45.92</v>
      </c>
      <c r="B1776">
        <v>1774</v>
      </c>
      <c r="C1776" s="3" t="s">
        <v>1775</v>
      </c>
      <c r="D1776" s="3" t="s">
        <v>5884</v>
      </c>
      <c r="E1776">
        <v>2500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41929.885324074072</v>
      </c>
      <c r="T1776" s="10">
        <f t="shared" si="111"/>
        <v>41972.290972222218</v>
      </c>
    </row>
    <row r="1777" spans="1:20" ht="49" x14ac:dyDescent="0.25">
      <c r="A1777" s="6">
        <f t="shared" si="108"/>
        <v>65.101538461538453</v>
      </c>
      <c r="B1777">
        <v>1775</v>
      </c>
      <c r="C1777" s="3" t="s">
        <v>1776</v>
      </c>
      <c r="D1777" s="3" t="s">
        <v>5885</v>
      </c>
      <c r="E1777">
        <v>32500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41891.643055555556</v>
      </c>
      <c r="T1777" s="10">
        <f t="shared" si="111"/>
        <v>41936.643055555556</v>
      </c>
    </row>
    <row r="1778" spans="1:20" ht="49" x14ac:dyDescent="0.25">
      <c r="A1778" s="6">
        <f t="shared" si="108"/>
        <v>6.6999999999999948</v>
      </c>
      <c r="B1778">
        <v>1776</v>
      </c>
      <c r="C1778" s="3" t="s">
        <v>1777</v>
      </c>
      <c r="D1778" s="3" t="s">
        <v>5886</v>
      </c>
      <c r="E1778">
        <v>5000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41905.623506944445</v>
      </c>
      <c r="T1778" s="10">
        <f t="shared" si="111"/>
        <v>41941.623506944445</v>
      </c>
    </row>
    <row r="1779" spans="1:20" ht="49" x14ac:dyDescent="0.25">
      <c r="A1779" s="6">
        <f t="shared" si="108"/>
        <v>13.5625</v>
      </c>
      <c r="B1779">
        <v>1777</v>
      </c>
      <c r="C1779" s="3" t="s">
        <v>1778</v>
      </c>
      <c r="D1779" s="3" t="s">
        <v>5887</v>
      </c>
      <c r="E1779">
        <v>4800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42025.02376157407</v>
      </c>
      <c r="T1779" s="10">
        <f t="shared" si="111"/>
        <v>42055.02376157407</v>
      </c>
    </row>
    <row r="1780" spans="1:20" ht="49" x14ac:dyDescent="0.25">
      <c r="A1780" s="6">
        <f t="shared" si="108"/>
        <v>1.9900000000000029</v>
      </c>
      <c r="B1780">
        <v>1778</v>
      </c>
      <c r="C1780" s="3" t="s">
        <v>1779</v>
      </c>
      <c r="D1780" s="3" t="s">
        <v>5888</v>
      </c>
      <c r="E1780">
        <v>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42045.530034722215</v>
      </c>
      <c r="T1780" s="10">
        <f t="shared" si="111"/>
        <v>42090.488368055558</v>
      </c>
    </row>
    <row r="1781" spans="1:20" ht="49" x14ac:dyDescent="0.25">
      <c r="A1781" s="6">
        <f t="shared" si="108"/>
        <v>36.236363636363635</v>
      </c>
      <c r="B1781">
        <v>1779</v>
      </c>
      <c r="C1781" s="3" t="s">
        <v>1780</v>
      </c>
      <c r="D1781" s="3" t="s">
        <v>5889</v>
      </c>
      <c r="E1781">
        <v>11000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42585.358564814807</v>
      </c>
      <c r="T1781" s="10">
        <f t="shared" si="111"/>
        <v>42615.358564814807</v>
      </c>
    </row>
    <row r="1782" spans="1:20" ht="49" x14ac:dyDescent="0.25">
      <c r="A1782" s="6">
        <f t="shared" si="108"/>
        <v>39.743333333333332</v>
      </c>
      <c r="B1782">
        <v>1780</v>
      </c>
      <c r="C1782" s="3" t="s">
        <v>1781</v>
      </c>
      <c r="D1782" s="3" t="s">
        <v>5890</v>
      </c>
      <c r="E1782">
        <v>30000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42493.267476851855</v>
      </c>
      <c r="T1782" s="10">
        <f t="shared" si="111"/>
        <v>42553.267476851855</v>
      </c>
    </row>
    <row r="1783" spans="1:20" ht="49" x14ac:dyDescent="0.25">
      <c r="A1783" s="6">
        <f t="shared" si="108"/>
        <v>25.763636363636365</v>
      </c>
      <c r="B1783">
        <v>1781</v>
      </c>
      <c r="C1783" s="3" t="s">
        <v>1782</v>
      </c>
      <c r="D1783" s="3" t="s">
        <v>5891</v>
      </c>
      <c r="E1783">
        <v>5500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42597.284085648142</v>
      </c>
      <c r="T1783" s="10">
        <f t="shared" si="111"/>
        <v>42628.284085648142</v>
      </c>
    </row>
    <row r="1784" spans="1:20" ht="49" x14ac:dyDescent="0.25">
      <c r="A1784" s="6">
        <f t="shared" si="108"/>
        <v>15.491428571428568</v>
      </c>
      <c r="B1784">
        <v>1782</v>
      </c>
      <c r="C1784" s="3" t="s">
        <v>1783</v>
      </c>
      <c r="D1784" s="3" t="s">
        <v>5892</v>
      </c>
      <c r="E1784">
        <v>35000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42388.241770833331</v>
      </c>
      <c r="T1784" s="10">
        <f t="shared" si="111"/>
        <v>42421.241770833331</v>
      </c>
    </row>
    <row r="1785" spans="1:20" ht="49" x14ac:dyDescent="0.25">
      <c r="A1785" s="6">
        <f t="shared" si="108"/>
        <v>23.692500000000006</v>
      </c>
      <c r="B1785">
        <v>1783</v>
      </c>
      <c r="C1785" s="3" t="s">
        <v>1784</v>
      </c>
      <c r="D1785" s="3" t="s">
        <v>5893</v>
      </c>
      <c r="E1785">
        <v>40000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42115.616643518515</v>
      </c>
      <c r="T1785" s="10">
        <f t="shared" si="111"/>
        <v>42145.616643518515</v>
      </c>
    </row>
    <row r="1786" spans="1:20" ht="49" x14ac:dyDescent="0.25">
      <c r="A1786" s="6">
        <f t="shared" si="108"/>
        <v>39.76</v>
      </c>
      <c r="B1786">
        <v>1784</v>
      </c>
      <c r="C1786" s="3" t="s">
        <v>1785</v>
      </c>
      <c r="D1786" s="3" t="s">
        <v>5894</v>
      </c>
      <c r="E1786">
        <v>5000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42003.322222222218</v>
      </c>
      <c r="T1786" s="10">
        <f t="shared" si="111"/>
        <v>42034.809027777774</v>
      </c>
    </row>
    <row r="1787" spans="1:20" ht="49" x14ac:dyDescent="0.25">
      <c r="A1787" s="6">
        <f t="shared" si="108"/>
        <v>20.220833333333331</v>
      </c>
      <c r="B1787">
        <v>1785</v>
      </c>
      <c r="C1787" s="3" t="s">
        <v>1786</v>
      </c>
      <c r="D1787" s="3" t="s">
        <v>5895</v>
      </c>
      <c r="E1787">
        <v>24000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41896.801562499997</v>
      </c>
      <c r="T1787" s="10">
        <f t="shared" si="111"/>
        <v>41927.666666666664</v>
      </c>
    </row>
    <row r="1788" spans="1:20" ht="49" x14ac:dyDescent="0.25">
      <c r="A1788" s="6">
        <f t="shared" si="108"/>
        <v>47.631578947368425</v>
      </c>
      <c r="B1788">
        <v>1786</v>
      </c>
      <c r="C1788" s="3" t="s">
        <v>1787</v>
      </c>
      <c r="D1788" s="3" t="s">
        <v>5896</v>
      </c>
      <c r="E1788">
        <v>1900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41958.217326388891</v>
      </c>
      <c r="T1788" s="10">
        <f t="shared" si="111"/>
        <v>41988.217326388891</v>
      </c>
    </row>
    <row r="1789" spans="1:20" ht="49" x14ac:dyDescent="0.25">
      <c r="A1789" s="6">
        <f t="shared" si="108"/>
        <v>15.329999999999998</v>
      </c>
      <c r="B1789">
        <v>1787</v>
      </c>
      <c r="C1789" s="3" t="s">
        <v>1788</v>
      </c>
      <c r="D1789" s="3" t="s">
        <v>5897</v>
      </c>
      <c r="E1789">
        <v>10000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42068.322187499994</v>
      </c>
      <c r="T1789" s="10">
        <f t="shared" si="111"/>
        <v>42098.28052083333</v>
      </c>
    </row>
    <row r="1790" spans="1:20" ht="49" x14ac:dyDescent="0.25">
      <c r="A1790" s="6">
        <f t="shared" si="108"/>
        <v>1.3818181818181841</v>
      </c>
      <c r="B1790">
        <v>1788</v>
      </c>
      <c r="C1790" s="3" t="s">
        <v>1789</v>
      </c>
      <c r="D1790" s="3" t="s">
        <v>5898</v>
      </c>
      <c r="E1790">
        <v>5500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41913.615069444444</v>
      </c>
      <c r="T1790" s="10">
        <f t="shared" si="111"/>
        <v>41943.615069444444</v>
      </c>
    </row>
    <row r="1791" spans="1:20" ht="49" x14ac:dyDescent="0.25">
      <c r="A1791" s="6">
        <f t="shared" si="108"/>
        <v>0.50000000000000044</v>
      </c>
      <c r="B1791">
        <v>1789</v>
      </c>
      <c r="C1791" s="3" t="s">
        <v>1790</v>
      </c>
      <c r="D1791" s="3" t="s">
        <v>5899</v>
      </c>
      <c r="E1791">
        <v>8000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41955.916701388887</v>
      </c>
      <c r="T1791" s="10">
        <f t="shared" si="111"/>
        <v>42015.916701388887</v>
      </c>
    </row>
    <row r="1792" spans="1:20" ht="49" x14ac:dyDescent="0.25">
      <c r="A1792" s="6">
        <f t="shared" si="108"/>
        <v>4.9575757575757606</v>
      </c>
      <c r="B1792">
        <v>1790</v>
      </c>
      <c r="C1792" s="3" t="s">
        <v>1791</v>
      </c>
      <c r="D1792" s="3" t="s">
        <v>5900</v>
      </c>
      <c r="E1792">
        <v>33000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42010.341180555559</v>
      </c>
      <c r="T1792" s="10">
        <f t="shared" si="111"/>
        <v>42040.341180555559</v>
      </c>
    </row>
    <row r="1793" spans="1:20" ht="33" x14ac:dyDescent="0.25">
      <c r="A1793" s="6">
        <f t="shared" si="108"/>
        <v>3.5666666666666624</v>
      </c>
      <c r="B1793">
        <v>1791</v>
      </c>
      <c r="C1793" s="3" t="s">
        <v>1792</v>
      </c>
      <c r="D1793" s="3" t="s">
        <v>5901</v>
      </c>
      <c r="E1793">
        <v>3000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41973.407002314816</v>
      </c>
      <c r="T1793" s="10">
        <f t="shared" si="111"/>
        <v>42033.407002314816</v>
      </c>
    </row>
    <row r="1794" spans="1:20" ht="33" x14ac:dyDescent="0.25">
      <c r="A1794" s="6">
        <f t="shared" si="108"/>
        <v>61.124000000000002</v>
      </c>
      <c r="B1794">
        <v>1792</v>
      </c>
      <c r="C1794" s="3" t="s">
        <v>1793</v>
      </c>
      <c r="D1794" s="3" t="s">
        <v>5902</v>
      </c>
      <c r="E1794">
        <v>25000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42188.697708333326</v>
      </c>
      <c r="T1794" s="10">
        <f t="shared" si="111"/>
        <v>42225.957638888889</v>
      </c>
    </row>
    <row r="1795" spans="1:20" ht="49" x14ac:dyDescent="0.25">
      <c r="A1795" s="6">
        <f t="shared" ref="A1795:A1858" si="112">((F1795-E1795)/E1795+1)*100</f>
        <v>1.3333333333333308</v>
      </c>
      <c r="B1795">
        <v>1793</v>
      </c>
      <c r="C1795" s="3" t="s">
        <v>1794</v>
      </c>
      <c r="D1795" s="3" t="s">
        <v>5903</v>
      </c>
      <c r="E1795">
        <v>3000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>
        <f t="shared" ref="P1795:P1858" si="113">F1795/M1795</f>
        <v>20</v>
      </c>
      <c r="Q1795" t="s">
        <v>8338</v>
      </c>
      <c r="R1795" t="s">
        <v>8339</v>
      </c>
      <c r="S1795" s="10">
        <f t="shared" ref="S1795:S1858" si="114">(((K1795/60)/60)/24)+DATE(1970,1,1)+(-8/24)</f>
        <v>41940.558333333334</v>
      </c>
      <c r="T1795" s="10">
        <f t="shared" ref="T1795:T1858" si="115">(((J1795/60)/60)/24)+DATE(1970,1,1)+(-8/24)</f>
        <v>41970.6</v>
      </c>
    </row>
    <row r="1796" spans="1:20" ht="49" x14ac:dyDescent="0.25">
      <c r="A1796" s="6">
        <f t="shared" si="112"/>
        <v>11.077777777777776</v>
      </c>
      <c r="B1796">
        <v>1794</v>
      </c>
      <c r="C1796" s="3" t="s">
        <v>1795</v>
      </c>
      <c r="D1796" s="3" t="s">
        <v>5904</v>
      </c>
      <c r="E1796">
        <v>9000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42011.217847222222</v>
      </c>
      <c r="T1796" s="10">
        <f t="shared" si="115"/>
        <v>42046.217847222222</v>
      </c>
    </row>
    <row r="1797" spans="1:20" ht="49" x14ac:dyDescent="0.25">
      <c r="A1797" s="6">
        <f t="shared" si="112"/>
        <v>38.735714285714288</v>
      </c>
      <c r="B1797">
        <v>1795</v>
      </c>
      <c r="C1797" s="3" t="s">
        <v>1796</v>
      </c>
      <c r="D1797" s="3" t="s">
        <v>5905</v>
      </c>
      <c r="E1797">
        <v>28000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42627.955335648141</v>
      </c>
      <c r="T1797" s="10">
        <f t="shared" si="115"/>
        <v>42657.333333333336</v>
      </c>
    </row>
    <row r="1798" spans="1:20" ht="49" x14ac:dyDescent="0.25">
      <c r="A1798" s="6">
        <f t="shared" si="112"/>
        <v>22.05263157894737</v>
      </c>
      <c r="B1798">
        <v>1796</v>
      </c>
      <c r="C1798" s="3" t="s">
        <v>1797</v>
      </c>
      <c r="D1798" s="3" t="s">
        <v>5906</v>
      </c>
      <c r="E1798">
        <v>19000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42515.106087962959</v>
      </c>
      <c r="T1798" s="10">
        <f t="shared" si="115"/>
        <v>42575.106087962959</v>
      </c>
    </row>
    <row r="1799" spans="1:20" ht="49" x14ac:dyDescent="0.25">
      <c r="A1799" s="6">
        <f t="shared" si="112"/>
        <v>67.55</v>
      </c>
      <c r="B1799">
        <v>1797</v>
      </c>
      <c r="C1799" s="3" t="s">
        <v>1798</v>
      </c>
      <c r="D1799" s="3" t="s">
        <v>5907</v>
      </c>
      <c r="E1799">
        <v>10000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42689.235983796294</v>
      </c>
      <c r="T1799" s="10">
        <f t="shared" si="115"/>
        <v>42719.235983796294</v>
      </c>
    </row>
    <row r="1800" spans="1:20" ht="49" x14ac:dyDescent="0.25">
      <c r="A1800" s="6">
        <f t="shared" si="112"/>
        <v>13.637500000000003</v>
      </c>
      <c r="B1800">
        <v>1798</v>
      </c>
      <c r="C1800" s="3" t="s">
        <v>1799</v>
      </c>
      <c r="D1800" s="3" t="s">
        <v>5908</v>
      </c>
      <c r="E1800">
        <v>16000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42343.993437499994</v>
      </c>
      <c r="T1800" s="10">
        <f t="shared" si="115"/>
        <v>42403.993437499994</v>
      </c>
    </row>
    <row r="1801" spans="1:20" ht="33" x14ac:dyDescent="0.25">
      <c r="A1801" s="6">
        <f t="shared" si="112"/>
        <v>1.7457500000000015</v>
      </c>
      <c r="B1801">
        <v>1799</v>
      </c>
      <c r="C1801" s="3" t="s">
        <v>1800</v>
      </c>
      <c r="D1801" s="3" t="s">
        <v>5909</v>
      </c>
      <c r="E1801">
        <v>4000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41934.509351851848</v>
      </c>
      <c r="T1801" s="10">
        <f t="shared" si="115"/>
        <v>41954.551018518519</v>
      </c>
    </row>
    <row r="1802" spans="1:20" ht="49" x14ac:dyDescent="0.25">
      <c r="A1802" s="6">
        <f t="shared" si="112"/>
        <v>20.449632511889327</v>
      </c>
      <c r="B1802">
        <v>1800</v>
      </c>
      <c r="C1802" s="3" t="s">
        <v>1801</v>
      </c>
      <c r="D1802" s="3" t="s">
        <v>5910</v>
      </c>
      <c r="E1802">
        <v>46260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42623.272800925923</v>
      </c>
      <c r="T1802" s="10">
        <f t="shared" si="115"/>
        <v>42653.272800925923</v>
      </c>
    </row>
    <row r="1803" spans="1:20" ht="49" x14ac:dyDescent="0.25">
      <c r="A1803" s="6">
        <f t="shared" si="112"/>
        <v>13.852941176470591</v>
      </c>
      <c r="B1803">
        <v>1801</v>
      </c>
      <c r="C1803" s="3" t="s">
        <v>1802</v>
      </c>
      <c r="D1803" s="3" t="s">
        <v>5911</v>
      </c>
      <c r="E1803">
        <v>17000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42321.327175925922</v>
      </c>
      <c r="T1803" s="10">
        <f t="shared" si="115"/>
        <v>42353.173611111109</v>
      </c>
    </row>
    <row r="1804" spans="1:20" ht="33" x14ac:dyDescent="0.25">
      <c r="A1804" s="6">
        <f t="shared" si="112"/>
        <v>48.485714285714288</v>
      </c>
      <c r="B1804">
        <v>1802</v>
      </c>
      <c r="C1804" s="3" t="s">
        <v>1803</v>
      </c>
      <c r="D1804" s="3" t="s">
        <v>5912</v>
      </c>
      <c r="E1804">
        <v>3500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42159.139236111114</v>
      </c>
      <c r="T1804" s="10">
        <f t="shared" si="115"/>
        <v>42182.582638888889</v>
      </c>
    </row>
    <row r="1805" spans="1:20" ht="49" x14ac:dyDescent="0.25">
      <c r="A1805" s="6">
        <f t="shared" si="112"/>
        <v>30.800000000000004</v>
      </c>
      <c r="B1805">
        <v>1803</v>
      </c>
      <c r="C1805" s="3" t="s">
        <v>1804</v>
      </c>
      <c r="D1805" s="3" t="s">
        <v>5913</v>
      </c>
      <c r="E1805">
        <v>17500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42017.738217592596</v>
      </c>
      <c r="T1805" s="10">
        <f t="shared" si="115"/>
        <v>42048.738217592596</v>
      </c>
    </row>
    <row r="1806" spans="1:20" ht="49" x14ac:dyDescent="0.25">
      <c r="A1806" s="6">
        <f t="shared" si="112"/>
        <v>35.174193548387102</v>
      </c>
      <c r="B1806">
        <v>1804</v>
      </c>
      <c r="C1806" s="3" t="s">
        <v>1805</v>
      </c>
      <c r="D1806" s="3" t="s">
        <v>5914</v>
      </c>
      <c r="E1806">
        <v>15500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42282.344953703701</v>
      </c>
      <c r="T1806" s="10">
        <f t="shared" si="115"/>
        <v>42322.386620370373</v>
      </c>
    </row>
    <row r="1807" spans="1:20" ht="49" x14ac:dyDescent="0.25">
      <c r="A1807" s="6">
        <f t="shared" si="112"/>
        <v>36.404444444444437</v>
      </c>
      <c r="B1807">
        <v>1805</v>
      </c>
      <c r="C1807" s="3" t="s">
        <v>1806</v>
      </c>
      <c r="D1807" s="3" t="s">
        <v>5915</v>
      </c>
      <c r="E1807">
        <v>22500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42247.470578703702</v>
      </c>
      <c r="T1807" s="10">
        <f t="shared" si="115"/>
        <v>42279.416666666664</v>
      </c>
    </row>
    <row r="1808" spans="1:20" ht="49" x14ac:dyDescent="0.25">
      <c r="A1808" s="6">
        <f t="shared" si="112"/>
        <v>2.9549999999999965</v>
      </c>
      <c r="B1808">
        <v>1806</v>
      </c>
      <c r="C1808" s="3" t="s">
        <v>1807</v>
      </c>
      <c r="D1808" s="3" t="s">
        <v>5916</v>
      </c>
      <c r="E1808">
        <v>20000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41877.304965277777</v>
      </c>
      <c r="T1808" s="10">
        <f t="shared" si="115"/>
        <v>41912.304965277777</v>
      </c>
    </row>
    <row r="1809" spans="1:20" ht="33" x14ac:dyDescent="0.25">
      <c r="A1809" s="6">
        <f t="shared" si="112"/>
        <v>11.060000000000002</v>
      </c>
      <c r="B1809">
        <v>1807</v>
      </c>
      <c r="C1809" s="3" t="s">
        <v>1808</v>
      </c>
      <c r="D1809" s="3" t="s">
        <v>5917</v>
      </c>
      <c r="E1809">
        <v>5000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41879.735104166662</v>
      </c>
      <c r="T1809" s="10">
        <f t="shared" si="115"/>
        <v>41909.735104166662</v>
      </c>
    </row>
    <row r="1810" spans="1:20" ht="49" x14ac:dyDescent="0.25">
      <c r="A1810" s="6">
        <f t="shared" si="112"/>
        <v>41.407142857142851</v>
      </c>
      <c r="B1810">
        <v>1808</v>
      </c>
      <c r="C1810" s="3" t="s">
        <v>1809</v>
      </c>
      <c r="D1810" s="3" t="s">
        <v>5918</v>
      </c>
      <c r="E1810">
        <v>28000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42742.347569444442</v>
      </c>
      <c r="T1810" s="10">
        <f t="shared" si="115"/>
        <v>42777.347569444442</v>
      </c>
    </row>
    <row r="1811" spans="1:20" ht="49" x14ac:dyDescent="0.25">
      <c r="A1811" s="6">
        <f t="shared" si="112"/>
        <v>10.857142857142854</v>
      </c>
      <c r="B1811">
        <v>1809</v>
      </c>
      <c r="C1811" s="3" t="s">
        <v>1810</v>
      </c>
      <c r="D1811" s="3" t="s">
        <v>5919</v>
      </c>
      <c r="E1811">
        <v>3500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42029.574525462966</v>
      </c>
      <c r="T1811" s="10">
        <f t="shared" si="115"/>
        <v>42064.574525462966</v>
      </c>
    </row>
    <row r="1812" spans="1:20" ht="49" x14ac:dyDescent="0.25">
      <c r="A1812" s="6">
        <f t="shared" si="112"/>
        <v>3.3333333333333326</v>
      </c>
      <c r="B1812">
        <v>1810</v>
      </c>
      <c r="C1812" s="3" t="s">
        <v>1811</v>
      </c>
      <c r="D1812" s="3" t="s">
        <v>5920</v>
      </c>
      <c r="E1812">
        <v>450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41860.576689814814</v>
      </c>
      <c r="T1812" s="10">
        <f t="shared" si="115"/>
        <v>41872.576689814814</v>
      </c>
    </row>
    <row r="1813" spans="1:20" ht="33" x14ac:dyDescent="0.25">
      <c r="A1813" s="6">
        <f t="shared" si="112"/>
        <v>7.407407407407085E-2</v>
      </c>
      <c r="B1813">
        <v>1811</v>
      </c>
      <c r="C1813" s="3" t="s">
        <v>1812</v>
      </c>
      <c r="D1813" s="3" t="s">
        <v>5921</v>
      </c>
      <c r="E1813">
        <v>54000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41876.100347222222</v>
      </c>
      <c r="T1813" s="10">
        <f t="shared" si="115"/>
        <v>41935.833333333328</v>
      </c>
    </row>
    <row r="1814" spans="1:20" ht="49" x14ac:dyDescent="0.25">
      <c r="A1814" s="6">
        <f t="shared" si="112"/>
        <v>13.30769230769231</v>
      </c>
      <c r="B1814">
        <v>1812</v>
      </c>
      <c r="C1814" s="3" t="s">
        <v>1813</v>
      </c>
      <c r="D1814" s="3" t="s">
        <v>5922</v>
      </c>
      <c r="E1814">
        <v>6500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42523.985370370363</v>
      </c>
      <c r="T1814" s="10">
        <f t="shared" si="115"/>
        <v>42553.985370370363</v>
      </c>
    </row>
    <row r="1815" spans="1:20" ht="49" x14ac:dyDescent="0.25">
      <c r="A1815" s="6">
        <f t="shared" si="112"/>
        <v>0</v>
      </c>
      <c r="B1815">
        <v>1813</v>
      </c>
      <c r="C1815" s="3" t="s">
        <v>1814</v>
      </c>
      <c r="D1815" s="3" t="s">
        <v>5923</v>
      </c>
      <c r="E1815">
        <v>8750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41829.55569444444</v>
      </c>
      <c r="T1815" s="10">
        <f t="shared" si="115"/>
        <v>41859.55569444444</v>
      </c>
    </row>
    <row r="1816" spans="1:20" ht="49" x14ac:dyDescent="0.25">
      <c r="A1816" s="6">
        <f t="shared" si="112"/>
        <v>49.183333333333337</v>
      </c>
      <c r="B1816">
        <v>1814</v>
      </c>
      <c r="C1816" s="3" t="s">
        <v>1815</v>
      </c>
      <c r="D1816" s="3" t="s">
        <v>5924</v>
      </c>
      <c r="E1816">
        <v>12000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42032.980740740742</v>
      </c>
      <c r="T1816" s="10">
        <f t="shared" si="115"/>
        <v>42062.980740740742</v>
      </c>
    </row>
    <row r="1817" spans="1:20" ht="49" x14ac:dyDescent="0.25">
      <c r="A1817" s="6">
        <f t="shared" si="112"/>
        <v>0</v>
      </c>
      <c r="B1817">
        <v>1815</v>
      </c>
      <c r="C1817" s="3" t="s">
        <v>1816</v>
      </c>
      <c r="D1817" s="3" t="s">
        <v>5925</v>
      </c>
      <c r="E1817">
        <v>3000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42172.573344907411</v>
      </c>
      <c r="T1817" s="10">
        <f t="shared" si="115"/>
        <v>42186.573344907411</v>
      </c>
    </row>
    <row r="1818" spans="1:20" ht="49" x14ac:dyDescent="0.25">
      <c r="A1818" s="6">
        <f t="shared" si="112"/>
        <v>2.0360000000000045</v>
      </c>
      <c r="B1818">
        <v>1816</v>
      </c>
      <c r="C1818" s="3" t="s">
        <v>1817</v>
      </c>
      <c r="D1818" s="3" t="s">
        <v>5926</v>
      </c>
      <c r="E1818">
        <v>25000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42548.542858796289</v>
      </c>
      <c r="T1818" s="10">
        <f t="shared" si="115"/>
        <v>42576.458333333336</v>
      </c>
    </row>
    <row r="1819" spans="1:20" ht="33" x14ac:dyDescent="0.25">
      <c r="A1819" s="6">
        <f t="shared" si="112"/>
        <v>52.327777777777776</v>
      </c>
      <c r="B1819">
        <v>1817</v>
      </c>
      <c r="C1819" s="3" t="s">
        <v>1818</v>
      </c>
      <c r="D1819" s="3" t="s">
        <v>5927</v>
      </c>
      <c r="E1819">
        <v>18000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42705.328784722216</v>
      </c>
      <c r="T1819" s="10">
        <f t="shared" si="115"/>
        <v>42764.957638888889</v>
      </c>
    </row>
    <row r="1820" spans="1:20" ht="33" x14ac:dyDescent="0.25">
      <c r="A1820" s="6">
        <f t="shared" si="112"/>
        <v>0</v>
      </c>
      <c r="B1820">
        <v>1818</v>
      </c>
      <c r="C1820" s="3" t="s">
        <v>1819</v>
      </c>
      <c r="D1820" s="3" t="s">
        <v>5928</v>
      </c>
      <c r="E1820">
        <v>15000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42066.901041666664</v>
      </c>
      <c r="T1820" s="10">
        <f t="shared" si="115"/>
        <v>42096.859374999993</v>
      </c>
    </row>
    <row r="1821" spans="1:20" ht="49" x14ac:dyDescent="0.25">
      <c r="A1821" s="6">
        <f t="shared" si="112"/>
        <v>2.083333333333337</v>
      </c>
      <c r="B1821">
        <v>1819</v>
      </c>
      <c r="C1821" s="3" t="s">
        <v>1820</v>
      </c>
      <c r="D1821" s="3" t="s">
        <v>5929</v>
      </c>
      <c r="E1821">
        <v>1200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41820.418935185182</v>
      </c>
      <c r="T1821" s="10">
        <f t="shared" si="115"/>
        <v>41850.418935185182</v>
      </c>
    </row>
    <row r="1822" spans="1:20" ht="49" x14ac:dyDescent="0.25">
      <c r="A1822" s="6">
        <f t="shared" si="112"/>
        <v>6.5653846153846178</v>
      </c>
      <c r="B1822">
        <v>1820</v>
      </c>
      <c r="C1822" s="3" t="s">
        <v>1821</v>
      </c>
      <c r="D1822" s="3" t="s">
        <v>5930</v>
      </c>
      <c r="E1822">
        <v>26000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42064.75104166667</v>
      </c>
      <c r="T1822" s="10">
        <f t="shared" si="115"/>
        <v>42094.709374999999</v>
      </c>
    </row>
    <row r="1823" spans="1:20" ht="49" x14ac:dyDescent="0.25">
      <c r="A1823" s="6">
        <f t="shared" si="112"/>
        <v>134.88999999999999</v>
      </c>
      <c r="B1823">
        <v>1821</v>
      </c>
      <c r="C1823" s="3" t="s">
        <v>1822</v>
      </c>
      <c r="D1823" s="3" t="s">
        <v>5931</v>
      </c>
      <c r="E1823"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40925.985729166663</v>
      </c>
      <c r="T1823" s="10">
        <f t="shared" si="115"/>
        <v>40970.985729166663</v>
      </c>
    </row>
    <row r="1824" spans="1:20" ht="33" x14ac:dyDescent="0.25">
      <c r="A1824" s="6">
        <f t="shared" si="112"/>
        <v>100</v>
      </c>
      <c r="B1824">
        <v>1822</v>
      </c>
      <c r="C1824" s="3" t="s">
        <v>1823</v>
      </c>
      <c r="D1824" s="3" t="s">
        <v>5932</v>
      </c>
      <c r="E1824">
        <v>300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41634.463680555549</v>
      </c>
      <c r="T1824" s="10">
        <f t="shared" si="115"/>
        <v>41670.459027777775</v>
      </c>
    </row>
    <row r="1825" spans="1:20" ht="49" x14ac:dyDescent="0.25">
      <c r="A1825" s="6">
        <f t="shared" si="112"/>
        <v>115.85714285714286</v>
      </c>
      <c r="B1825">
        <v>1823</v>
      </c>
      <c r="C1825" s="3" t="s">
        <v>1824</v>
      </c>
      <c r="D1825" s="3" t="s">
        <v>5933</v>
      </c>
      <c r="E1825"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41176.35157407407</v>
      </c>
      <c r="T1825" s="10">
        <f t="shared" si="115"/>
        <v>41206.35157407407</v>
      </c>
    </row>
    <row r="1826" spans="1:20" ht="18" x14ac:dyDescent="0.25">
      <c r="A1826" s="6">
        <f t="shared" si="112"/>
        <v>100.06666666666666</v>
      </c>
      <c r="B1826">
        <v>1824</v>
      </c>
      <c r="C1826" s="3" t="s">
        <v>1825</v>
      </c>
      <c r="D1826" s="3" t="s">
        <v>5934</v>
      </c>
      <c r="E1826"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41626.582951388889</v>
      </c>
      <c r="T1826" s="10">
        <f t="shared" si="115"/>
        <v>41646.755555555552</v>
      </c>
    </row>
    <row r="1827" spans="1:20" ht="49" x14ac:dyDescent="0.25">
      <c r="A1827" s="6">
        <f t="shared" si="112"/>
        <v>105.05</v>
      </c>
      <c r="B1827">
        <v>1825</v>
      </c>
      <c r="C1827" s="3" t="s">
        <v>1826</v>
      </c>
      <c r="D1827" s="3" t="s">
        <v>5935</v>
      </c>
      <c r="E1827"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41443.501192129625</v>
      </c>
      <c r="T1827" s="10">
        <f t="shared" si="115"/>
        <v>41466.501192129625</v>
      </c>
    </row>
    <row r="1828" spans="1:20" ht="18" x14ac:dyDescent="0.25">
      <c r="A1828" s="6">
        <f t="shared" si="112"/>
        <v>101</v>
      </c>
      <c r="B1828">
        <v>1826</v>
      </c>
      <c r="C1828" s="3" t="s">
        <v>1827</v>
      </c>
      <c r="D1828" s="3" t="s">
        <v>5936</v>
      </c>
      <c r="E1828"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41657.590474537035</v>
      </c>
      <c r="T1828" s="10">
        <f t="shared" si="115"/>
        <v>41687.590474537035</v>
      </c>
    </row>
    <row r="1829" spans="1:20" ht="49" x14ac:dyDescent="0.25">
      <c r="A1829" s="6">
        <f t="shared" si="112"/>
        <v>100.66250000000001</v>
      </c>
      <c r="B1829">
        <v>1827</v>
      </c>
      <c r="C1829" s="3" t="s">
        <v>1828</v>
      </c>
      <c r="D1829" s="3" t="s">
        <v>5937</v>
      </c>
      <c r="E1829"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40554.992604166662</v>
      </c>
      <c r="T1829" s="10">
        <f t="shared" si="115"/>
        <v>40604.992604166662</v>
      </c>
    </row>
    <row r="1830" spans="1:20" ht="49" x14ac:dyDescent="0.25">
      <c r="A1830" s="6">
        <f t="shared" si="112"/>
        <v>100.16000000000001</v>
      </c>
      <c r="B1830">
        <v>1828</v>
      </c>
      <c r="C1830" s="3" t="s">
        <v>1829</v>
      </c>
      <c r="D1830" s="3" t="s">
        <v>5938</v>
      </c>
      <c r="E1830"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41736.566319444442</v>
      </c>
      <c r="T1830" s="10">
        <f t="shared" si="115"/>
        <v>41768.583333333328</v>
      </c>
    </row>
    <row r="1831" spans="1:20" ht="49" x14ac:dyDescent="0.25">
      <c r="A1831" s="6">
        <f t="shared" si="112"/>
        <v>166.68333333333334</v>
      </c>
      <c r="B1831">
        <v>1829</v>
      </c>
      <c r="C1831" s="3" t="s">
        <v>1830</v>
      </c>
      <c r="D1831" s="3" t="s">
        <v>5939</v>
      </c>
      <c r="E1831"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40515.754293981481</v>
      </c>
      <c r="T1831" s="10">
        <f t="shared" si="115"/>
        <v>40564.583333333328</v>
      </c>
    </row>
    <row r="1832" spans="1:20" ht="49" x14ac:dyDescent="0.25">
      <c r="A1832" s="6">
        <f t="shared" si="112"/>
        <v>101.53333333333335</v>
      </c>
      <c r="B1832">
        <v>1830</v>
      </c>
      <c r="C1832" s="3" t="s">
        <v>1831</v>
      </c>
      <c r="D1832" s="3" t="s">
        <v>5940</v>
      </c>
      <c r="E1832"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41664.350775462961</v>
      </c>
      <c r="T1832" s="10">
        <f t="shared" si="115"/>
        <v>41694.350775462961</v>
      </c>
    </row>
    <row r="1833" spans="1:20" ht="49" x14ac:dyDescent="0.25">
      <c r="A1833" s="6">
        <f t="shared" si="112"/>
        <v>103</v>
      </c>
      <c r="B1833">
        <v>1831</v>
      </c>
      <c r="C1833" s="3" t="s">
        <v>1832</v>
      </c>
      <c r="D1833" s="3" t="s">
        <v>5941</v>
      </c>
      <c r="E1833"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41026.662766203699</v>
      </c>
      <c r="T1833" s="10">
        <f t="shared" si="115"/>
        <v>41041.662766203699</v>
      </c>
    </row>
    <row r="1834" spans="1:20" ht="49" x14ac:dyDescent="0.25">
      <c r="A1834" s="6">
        <f t="shared" si="112"/>
        <v>142.85714285714286</v>
      </c>
      <c r="B1834">
        <v>1832</v>
      </c>
      <c r="C1834" s="3" t="s">
        <v>1833</v>
      </c>
      <c r="D1834" s="3" t="s">
        <v>5942</v>
      </c>
      <c r="E1834"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40576.206331018519</v>
      </c>
      <c r="T1834" s="10">
        <f t="shared" si="115"/>
        <v>40606.206331018519</v>
      </c>
    </row>
    <row r="1835" spans="1:20" ht="49" x14ac:dyDescent="0.25">
      <c r="A1835" s="6">
        <f t="shared" si="112"/>
        <v>262.5</v>
      </c>
      <c r="B1835">
        <v>1833</v>
      </c>
      <c r="C1835" s="3" t="s">
        <v>1834</v>
      </c>
      <c r="D1835" s="3" t="s">
        <v>5943</v>
      </c>
      <c r="E1835"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41302.710682870369</v>
      </c>
      <c r="T1835" s="10">
        <f t="shared" si="115"/>
        <v>41334.999305555553</v>
      </c>
    </row>
    <row r="1836" spans="1:20" ht="33" x14ac:dyDescent="0.25">
      <c r="A1836" s="6">
        <f t="shared" si="112"/>
        <v>118.04999999999998</v>
      </c>
      <c r="B1836">
        <v>1834</v>
      </c>
      <c r="C1836" s="3" t="s">
        <v>1835</v>
      </c>
      <c r="D1836" s="3" t="s">
        <v>5944</v>
      </c>
      <c r="E1836"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41988.630729166667</v>
      </c>
      <c r="T1836" s="10">
        <f t="shared" si="115"/>
        <v>42028.630729166667</v>
      </c>
    </row>
    <row r="1837" spans="1:20" ht="65" x14ac:dyDescent="0.25">
      <c r="A1837" s="6">
        <f t="shared" si="112"/>
        <v>104</v>
      </c>
      <c r="B1837">
        <v>1835</v>
      </c>
      <c r="C1837" s="3" t="s">
        <v>1836</v>
      </c>
      <c r="D1837" s="3" t="s">
        <v>5945</v>
      </c>
      <c r="E1837">
        <v>500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42430.36887731481</v>
      </c>
      <c r="T1837" s="10">
        <f t="shared" si="115"/>
        <v>42460.327210648145</v>
      </c>
    </row>
    <row r="1838" spans="1:20" ht="18" x14ac:dyDescent="0.25">
      <c r="A1838" s="6">
        <f t="shared" si="112"/>
        <v>200.34</v>
      </c>
      <c r="B1838">
        <v>1836</v>
      </c>
      <c r="C1838" s="3" t="s">
        <v>1837</v>
      </c>
      <c r="D1838" s="3" t="s">
        <v>5946</v>
      </c>
      <c r="E1838"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41305.476030092592</v>
      </c>
      <c r="T1838" s="10">
        <f t="shared" si="115"/>
        <v>41322.476030092592</v>
      </c>
    </row>
    <row r="1839" spans="1:20" ht="49" x14ac:dyDescent="0.25">
      <c r="A1839" s="6">
        <f t="shared" si="112"/>
        <v>306.83333333333331</v>
      </c>
      <c r="B1839">
        <v>1837</v>
      </c>
      <c r="C1839" s="3" t="s">
        <v>1838</v>
      </c>
      <c r="D1839" s="3" t="s">
        <v>5947</v>
      </c>
      <c r="E1839"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40925.714525462965</v>
      </c>
      <c r="T1839" s="10">
        <f t="shared" si="115"/>
        <v>40985.672858796293</v>
      </c>
    </row>
    <row r="1840" spans="1:20" ht="49" x14ac:dyDescent="0.25">
      <c r="A1840" s="6">
        <f t="shared" si="112"/>
        <v>100.149</v>
      </c>
      <c r="B1840">
        <v>1838</v>
      </c>
      <c r="C1840" s="3" t="s">
        <v>1839</v>
      </c>
      <c r="D1840" s="3" t="s">
        <v>5948</v>
      </c>
      <c r="E1840"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40788.453206018516</v>
      </c>
      <c r="T1840" s="10">
        <f t="shared" si="115"/>
        <v>40816.791666666664</v>
      </c>
    </row>
    <row r="1841" spans="1:20" ht="49" x14ac:dyDescent="0.25">
      <c r="A1841" s="6">
        <f t="shared" si="112"/>
        <v>205.29999999999998</v>
      </c>
      <c r="B1841">
        <v>1839</v>
      </c>
      <c r="C1841" s="3" t="s">
        <v>1840</v>
      </c>
      <c r="D1841" s="3" t="s">
        <v>5949</v>
      </c>
      <c r="E1841"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42614.388680555552</v>
      </c>
      <c r="T1841" s="10">
        <f t="shared" si="115"/>
        <v>42644.388680555552</v>
      </c>
    </row>
    <row r="1842" spans="1:20" ht="49" x14ac:dyDescent="0.25">
      <c r="A1842" s="6">
        <f t="shared" si="112"/>
        <v>108.88888888888889</v>
      </c>
      <c r="B1842">
        <v>1840</v>
      </c>
      <c r="C1842" s="3" t="s">
        <v>1841</v>
      </c>
      <c r="D1842" s="3" t="s">
        <v>5950</v>
      </c>
      <c r="E1842"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41381.76284722222</v>
      </c>
      <c r="T1842" s="10">
        <f t="shared" si="115"/>
        <v>41400.874305555553</v>
      </c>
    </row>
    <row r="1843" spans="1:20" ht="33" x14ac:dyDescent="0.25">
      <c r="A1843" s="6">
        <f t="shared" si="112"/>
        <v>101.75</v>
      </c>
      <c r="B1843">
        <v>1841</v>
      </c>
      <c r="C1843" s="3" t="s">
        <v>1842</v>
      </c>
      <c r="D1843" s="3" t="s">
        <v>5951</v>
      </c>
      <c r="E1843"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41745.512094907404</v>
      </c>
      <c r="T1843" s="10">
        <f t="shared" si="115"/>
        <v>41778.874305555553</v>
      </c>
    </row>
    <row r="1844" spans="1:20" ht="49" x14ac:dyDescent="0.25">
      <c r="A1844" s="6">
        <f t="shared" si="112"/>
        <v>125.25</v>
      </c>
      <c r="B1844">
        <v>1842</v>
      </c>
      <c r="C1844" s="3" t="s">
        <v>1843</v>
      </c>
      <c r="D1844" s="3" t="s">
        <v>5952</v>
      </c>
      <c r="E1844"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42031.298391203702</v>
      </c>
      <c r="T1844" s="10">
        <f t="shared" si="115"/>
        <v>42064.915972222218</v>
      </c>
    </row>
    <row r="1845" spans="1:20" ht="49" x14ac:dyDescent="0.25">
      <c r="A1845" s="6">
        <f t="shared" si="112"/>
        <v>124.0061</v>
      </c>
      <c r="B1845">
        <v>1843</v>
      </c>
      <c r="C1845" s="3" t="s">
        <v>1844</v>
      </c>
      <c r="D1845" s="3" t="s">
        <v>5953</v>
      </c>
      <c r="E1845"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40564.661504629628</v>
      </c>
      <c r="T1845" s="10">
        <f t="shared" si="115"/>
        <v>40594.661504629628</v>
      </c>
    </row>
    <row r="1846" spans="1:20" ht="49" x14ac:dyDescent="0.25">
      <c r="A1846" s="6">
        <f t="shared" si="112"/>
        <v>101.4</v>
      </c>
      <c r="B1846">
        <v>1844</v>
      </c>
      <c r="C1846" s="3" t="s">
        <v>1845</v>
      </c>
      <c r="D1846" s="3" t="s">
        <v>5954</v>
      </c>
      <c r="E1846"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40666.640208333331</v>
      </c>
      <c r="T1846" s="10">
        <f t="shared" si="115"/>
        <v>40704.791666666664</v>
      </c>
    </row>
    <row r="1847" spans="1:20" ht="97" x14ac:dyDescent="0.25">
      <c r="A1847" s="6">
        <f t="shared" si="112"/>
        <v>100</v>
      </c>
      <c r="B1847">
        <v>1845</v>
      </c>
      <c r="C1847" s="3" t="s">
        <v>1846</v>
      </c>
      <c r="D1847" s="3" t="s">
        <v>5955</v>
      </c>
      <c r="E1847"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42522.999976851854</v>
      </c>
      <c r="T1847" s="10">
        <f t="shared" si="115"/>
        <v>42537.871527777774</v>
      </c>
    </row>
    <row r="1848" spans="1:20" ht="49" x14ac:dyDescent="0.25">
      <c r="A1848" s="6">
        <f t="shared" si="112"/>
        <v>137.92666666666668</v>
      </c>
      <c r="B1848">
        <v>1846</v>
      </c>
      <c r="C1848" s="3" t="s">
        <v>1847</v>
      </c>
      <c r="D1848" s="3" t="s">
        <v>5956</v>
      </c>
      <c r="E1848"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41228.316863425927</v>
      </c>
      <c r="T1848" s="10">
        <f t="shared" si="115"/>
        <v>41258.316863425927</v>
      </c>
    </row>
    <row r="1849" spans="1:20" ht="49" x14ac:dyDescent="0.25">
      <c r="A1849" s="6">
        <f t="shared" si="112"/>
        <v>120.88000000000001</v>
      </c>
      <c r="B1849">
        <v>1847</v>
      </c>
      <c r="C1849" s="3" t="s">
        <v>1848</v>
      </c>
      <c r="D1849" s="3" t="s">
        <v>5957</v>
      </c>
      <c r="E1849"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42093.903148148143</v>
      </c>
      <c r="T1849" s="10">
        <f t="shared" si="115"/>
        <v>42114.903148148143</v>
      </c>
    </row>
    <row r="1850" spans="1:20" ht="49" x14ac:dyDescent="0.25">
      <c r="A1850" s="6">
        <f t="shared" si="112"/>
        <v>107.36666666666667</v>
      </c>
      <c r="B1850">
        <v>1848</v>
      </c>
      <c r="C1850" s="3" t="s">
        <v>1849</v>
      </c>
      <c r="D1850" s="3" t="s">
        <v>5958</v>
      </c>
      <c r="E1850"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40691.454722222217</v>
      </c>
      <c r="T1850" s="10">
        <f t="shared" si="115"/>
        <v>40754.957638888889</v>
      </c>
    </row>
    <row r="1851" spans="1:20" ht="33" x14ac:dyDescent="0.25">
      <c r="A1851" s="6">
        <f t="shared" si="112"/>
        <v>100.33333333333334</v>
      </c>
      <c r="B1851">
        <v>1849</v>
      </c>
      <c r="C1851" s="3" t="s">
        <v>1850</v>
      </c>
      <c r="D1851" s="3" t="s">
        <v>5959</v>
      </c>
      <c r="E1851"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41169.512256944443</v>
      </c>
      <c r="T1851" s="10">
        <f t="shared" si="115"/>
        <v>41199.512256944443</v>
      </c>
    </row>
    <row r="1852" spans="1:20" ht="49" x14ac:dyDescent="0.25">
      <c r="A1852" s="6">
        <f t="shared" si="112"/>
        <v>101.52222222222223</v>
      </c>
      <c r="B1852">
        <v>1850</v>
      </c>
      <c r="C1852" s="3" t="s">
        <v>1851</v>
      </c>
      <c r="D1852" s="3" t="s">
        <v>5960</v>
      </c>
      <c r="E1852"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41800.626157407409</v>
      </c>
      <c r="T1852" s="10">
        <f t="shared" si="115"/>
        <v>41830.626157407409</v>
      </c>
    </row>
    <row r="1853" spans="1:20" ht="49" x14ac:dyDescent="0.25">
      <c r="A1853" s="6">
        <f t="shared" si="112"/>
        <v>100.07692307692308</v>
      </c>
      <c r="B1853">
        <v>1851</v>
      </c>
      <c r="C1853" s="3" t="s">
        <v>1852</v>
      </c>
      <c r="D1853" s="3" t="s">
        <v>5961</v>
      </c>
      <c r="E1853"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41827.57335648148</v>
      </c>
      <c r="T1853" s="10">
        <f t="shared" si="115"/>
        <v>41847.708333333328</v>
      </c>
    </row>
    <row r="1854" spans="1:20" ht="49" x14ac:dyDescent="0.25">
      <c r="A1854" s="6">
        <f t="shared" si="112"/>
        <v>116.96666666666667</v>
      </c>
      <c r="B1854">
        <v>1852</v>
      </c>
      <c r="C1854" s="3" t="s">
        <v>1853</v>
      </c>
      <c r="D1854" s="3" t="s">
        <v>5962</v>
      </c>
      <c r="E1854"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42081.438101851854</v>
      </c>
      <c r="T1854" s="10">
        <f t="shared" si="115"/>
        <v>42118.666666666664</v>
      </c>
    </row>
    <row r="1855" spans="1:20" ht="49" x14ac:dyDescent="0.25">
      <c r="A1855" s="6">
        <f t="shared" si="112"/>
        <v>101.875</v>
      </c>
      <c r="B1855">
        <v>1853</v>
      </c>
      <c r="C1855" s="3" t="s">
        <v>1854</v>
      </c>
      <c r="D1855" s="3" t="s">
        <v>5963</v>
      </c>
      <c r="E1855"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41176.727048611108</v>
      </c>
      <c r="T1855" s="10">
        <f t="shared" si="115"/>
        <v>41226.768715277773</v>
      </c>
    </row>
    <row r="1856" spans="1:20" ht="49" x14ac:dyDescent="0.25">
      <c r="A1856" s="6">
        <f t="shared" si="112"/>
        <v>102.12366666666665</v>
      </c>
      <c r="B1856">
        <v>1854</v>
      </c>
      <c r="C1856" s="3" t="s">
        <v>1855</v>
      </c>
      <c r="D1856" s="3" t="s">
        <v>5964</v>
      </c>
      <c r="E1856"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41387.687928240739</v>
      </c>
      <c r="T1856" s="10">
        <f t="shared" si="115"/>
        <v>41417.687928240739</v>
      </c>
    </row>
    <row r="1857" spans="1:20" ht="49" x14ac:dyDescent="0.25">
      <c r="A1857" s="6">
        <f t="shared" si="112"/>
        <v>154.05897142857143</v>
      </c>
      <c r="B1857">
        <v>1855</v>
      </c>
      <c r="C1857" s="3" t="s">
        <v>1856</v>
      </c>
      <c r="D1857" s="3" t="s">
        <v>5965</v>
      </c>
      <c r="E1857">
        <v>8750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41600.205324074072</v>
      </c>
      <c r="T1857" s="10">
        <f t="shared" si="115"/>
        <v>41645.205324074072</v>
      </c>
    </row>
    <row r="1858" spans="1:20" ht="49" x14ac:dyDescent="0.25">
      <c r="A1858" s="6">
        <f t="shared" si="112"/>
        <v>101.25</v>
      </c>
      <c r="B1858">
        <v>1856</v>
      </c>
      <c r="C1858" s="3" t="s">
        <v>1857</v>
      </c>
      <c r="D1858" s="3" t="s">
        <v>5966</v>
      </c>
      <c r="E1858"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41817.52166666666</v>
      </c>
      <c r="T1858" s="10">
        <f t="shared" si="115"/>
        <v>41838.52166666666</v>
      </c>
    </row>
    <row r="1859" spans="1:20" ht="49" x14ac:dyDescent="0.25">
      <c r="A1859" s="6">
        <f t="shared" ref="A1859:A1922" si="116">((F1859-E1859)/E1859+1)*100</f>
        <v>100</v>
      </c>
      <c r="B1859">
        <v>1857</v>
      </c>
      <c r="C1859" s="3" t="s">
        <v>1858</v>
      </c>
      <c r="D1859" s="3" t="s">
        <v>5967</v>
      </c>
      <c r="E1859"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>
        <f t="shared" ref="P1859:P1922" si="117">F1859/M1859</f>
        <v>136.36363636363637</v>
      </c>
      <c r="Q1859" t="s">
        <v>8325</v>
      </c>
      <c r="R1859" t="s">
        <v>8326</v>
      </c>
      <c r="S1859" s="10">
        <f t="shared" ref="S1859:S1922" si="118">(((K1859/60)/60)/24)+DATE(1970,1,1)+(-8/24)</f>
        <v>41864.435335648144</v>
      </c>
      <c r="T1859" s="10">
        <f t="shared" ref="T1859:T1922" si="119">(((J1859/60)/60)/24)+DATE(1970,1,1)+(-8/24)</f>
        <v>41894.435335648144</v>
      </c>
    </row>
    <row r="1860" spans="1:20" ht="49" x14ac:dyDescent="0.25">
      <c r="A1860" s="6">
        <f t="shared" si="116"/>
        <v>108.74800874800874</v>
      </c>
      <c r="B1860">
        <v>1858</v>
      </c>
      <c r="C1860" s="3" t="s">
        <v>1859</v>
      </c>
      <c r="D1860" s="3" t="s">
        <v>5968</v>
      </c>
      <c r="E1860"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40832.8671412037</v>
      </c>
      <c r="T1860" s="10">
        <f t="shared" si="119"/>
        <v>40892.908807870372</v>
      </c>
    </row>
    <row r="1861" spans="1:20" ht="33" x14ac:dyDescent="0.25">
      <c r="A1861" s="6">
        <f t="shared" si="116"/>
        <v>131.83333333333334</v>
      </c>
      <c r="B1861">
        <v>1859</v>
      </c>
      <c r="C1861" s="3" t="s">
        <v>1860</v>
      </c>
      <c r="D1861" s="3" t="s">
        <v>5969</v>
      </c>
      <c r="E1861"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40778.436678240738</v>
      </c>
      <c r="T1861" s="10">
        <f t="shared" si="119"/>
        <v>40808.436678240738</v>
      </c>
    </row>
    <row r="1862" spans="1:20" ht="49" x14ac:dyDescent="0.25">
      <c r="A1862" s="6">
        <f t="shared" si="116"/>
        <v>133.46666666666667</v>
      </c>
      <c r="B1862">
        <v>1860</v>
      </c>
      <c r="C1862" s="3" t="s">
        <v>1861</v>
      </c>
      <c r="D1862" s="3" t="s">
        <v>5970</v>
      </c>
      <c r="E1862"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41655.375972222217</v>
      </c>
      <c r="T1862" s="10">
        <f t="shared" si="119"/>
        <v>41676.375972222217</v>
      </c>
    </row>
    <row r="1863" spans="1:20" ht="49" x14ac:dyDescent="0.25">
      <c r="A1863" s="6">
        <f t="shared" si="116"/>
        <v>0</v>
      </c>
      <c r="B1863">
        <v>1861</v>
      </c>
      <c r="C1863" s="3" t="s">
        <v>1862</v>
      </c>
      <c r="D1863" s="3" t="s">
        <v>5971</v>
      </c>
      <c r="E1863">
        <v>250000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41999.966909722221</v>
      </c>
      <c r="T1863" s="10">
        <f t="shared" si="119"/>
        <v>42029.966909722221</v>
      </c>
    </row>
    <row r="1864" spans="1:20" ht="49" x14ac:dyDescent="0.25">
      <c r="A1864" s="6">
        <f t="shared" si="116"/>
        <v>8.0833333333333321</v>
      </c>
      <c r="B1864">
        <v>1862</v>
      </c>
      <c r="C1864" s="3" t="s">
        <v>1863</v>
      </c>
      <c r="D1864" s="3" t="s">
        <v>5972</v>
      </c>
      <c r="E1864">
        <v>18000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42755.159421296288</v>
      </c>
      <c r="T1864" s="10">
        <f t="shared" si="119"/>
        <v>42801.979166666664</v>
      </c>
    </row>
    <row r="1865" spans="1:20" ht="49" x14ac:dyDescent="0.25">
      <c r="A1865" s="6">
        <f t="shared" si="116"/>
        <v>0.40000000000000036</v>
      </c>
      <c r="B1865">
        <v>1863</v>
      </c>
      <c r="C1865" s="3" t="s">
        <v>1864</v>
      </c>
      <c r="D1865" s="3" t="s">
        <v>5973</v>
      </c>
      <c r="E1865">
        <v>2500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41772.463946759257</v>
      </c>
      <c r="T1865" s="10">
        <f t="shared" si="119"/>
        <v>41802.463946759257</v>
      </c>
    </row>
    <row r="1866" spans="1:20" ht="49" x14ac:dyDescent="0.25">
      <c r="A1866" s="6">
        <f t="shared" si="116"/>
        <v>42.892307692307696</v>
      </c>
      <c r="B1866">
        <v>1864</v>
      </c>
      <c r="C1866" s="3" t="s">
        <v>1865</v>
      </c>
      <c r="D1866" s="3" t="s">
        <v>5974</v>
      </c>
      <c r="E1866">
        <v>6500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41733.383101851847</v>
      </c>
      <c r="T1866" s="10">
        <f t="shared" si="119"/>
        <v>41763.383101851847</v>
      </c>
    </row>
    <row r="1867" spans="1:20" ht="49" x14ac:dyDescent="0.25">
      <c r="A1867" s="6">
        <f t="shared" si="116"/>
        <v>3.6363636363612173E-3</v>
      </c>
      <c r="B1867">
        <v>1865</v>
      </c>
      <c r="C1867" s="3" t="s">
        <v>1866</v>
      </c>
      <c r="D1867" s="3" t="s">
        <v>5975</v>
      </c>
      <c r="E1867">
        <v>110000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42645.034108796295</v>
      </c>
      <c r="T1867" s="10">
        <f t="shared" si="119"/>
        <v>42680.075775462967</v>
      </c>
    </row>
    <row r="1868" spans="1:20" ht="49" x14ac:dyDescent="0.25">
      <c r="A1868" s="6">
        <f t="shared" si="116"/>
        <v>0.50000000000000044</v>
      </c>
      <c r="B1868">
        <v>1866</v>
      </c>
      <c r="C1868" s="3" t="s">
        <v>1867</v>
      </c>
      <c r="D1868" s="3" t="s">
        <v>5976</v>
      </c>
      <c r="E1868">
        <v>25000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42741.913159722222</v>
      </c>
      <c r="T1868" s="10">
        <f t="shared" si="119"/>
        <v>42794.833333333336</v>
      </c>
    </row>
    <row r="1869" spans="1:20" ht="49" x14ac:dyDescent="0.25">
      <c r="A1869" s="6">
        <f t="shared" si="116"/>
        <v>4.9999999999994493E-2</v>
      </c>
      <c r="B1869">
        <v>1867</v>
      </c>
      <c r="C1869" s="3" t="s">
        <v>1868</v>
      </c>
      <c r="D1869" s="3" t="s">
        <v>5977</v>
      </c>
      <c r="E1869">
        <v>20000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42649.591574074067</v>
      </c>
      <c r="T1869" s="10">
        <f t="shared" si="119"/>
        <v>42679.591574074067</v>
      </c>
    </row>
    <row r="1870" spans="1:20" ht="49" x14ac:dyDescent="0.25">
      <c r="A1870" s="6">
        <f t="shared" si="116"/>
        <v>4.867999999999995</v>
      </c>
      <c r="B1870">
        <v>1868</v>
      </c>
      <c r="C1870" s="3" t="s">
        <v>1869</v>
      </c>
      <c r="D1870" s="3" t="s">
        <v>5978</v>
      </c>
      <c r="E1870">
        <v>25000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42328.445891203701</v>
      </c>
      <c r="T1870" s="10">
        <f t="shared" si="119"/>
        <v>42352.999305555553</v>
      </c>
    </row>
    <row r="1871" spans="1:20" ht="49" x14ac:dyDescent="0.25">
      <c r="A1871" s="6">
        <f t="shared" si="116"/>
        <v>0</v>
      </c>
      <c r="B1871">
        <v>1869</v>
      </c>
      <c r="C1871" s="3" t="s">
        <v>1870</v>
      </c>
      <c r="D1871" s="3" t="s">
        <v>5979</v>
      </c>
      <c r="E1871">
        <v>10000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42708.669548611106</v>
      </c>
      <c r="T1871" s="10">
        <f t="shared" si="119"/>
        <v>42738.669548611106</v>
      </c>
    </row>
    <row r="1872" spans="1:20" ht="49" x14ac:dyDescent="0.25">
      <c r="A1872" s="6">
        <f t="shared" si="116"/>
        <v>10.31428571428571</v>
      </c>
      <c r="B1872">
        <v>1870</v>
      </c>
      <c r="C1872" s="3" t="s">
        <v>1871</v>
      </c>
      <c r="D1872" s="3" t="s">
        <v>5980</v>
      </c>
      <c r="E1872">
        <v>3500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42371.02239583333</v>
      </c>
      <c r="T1872" s="10">
        <f t="shared" si="119"/>
        <v>42399.845138888886</v>
      </c>
    </row>
    <row r="1873" spans="1:20" ht="49" x14ac:dyDescent="0.25">
      <c r="A1873" s="6">
        <f t="shared" si="116"/>
        <v>71.784615384615378</v>
      </c>
      <c r="B1873">
        <v>1871</v>
      </c>
      <c r="C1873" s="3" t="s">
        <v>1872</v>
      </c>
      <c r="D1873" s="3" t="s">
        <v>5981</v>
      </c>
      <c r="E1873">
        <v>6500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41923.450243055551</v>
      </c>
      <c r="T1873" s="10">
        <f t="shared" si="119"/>
        <v>41963.491909722223</v>
      </c>
    </row>
    <row r="1874" spans="1:20" ht="49" x14ac:dyDescent="0.25">
      <c r="A1874" s="6">
        <f t="shared" si="116"/>
        <v>1.0600000000000054</v>
      </c>
      <c r="B1874">
        <v>1872</v>
      </c>
      <c r="C1874" s="3" t="s">
        <v>1873</v>
      </c>
      <c r="D1874" s="3" t="s">
        <v>5982</v>
      </c>
      <c r="E1874">
        <v>20000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42154.796319444438</v>
      </c>
      <c r="T1874" s="10">
        <f t="shared" si="119"/>
        <v>42184.796319444438</v>
      </c>
    </row>
    <row r="1875" spans="1:20" ht="49" x14ac:dyDescent="0.25">
      <c r="A1875" s="6">
        <f t="shared" si="116"/>
        <v>0.44999999999999485</v>
      </c>
      <c r="B1875">
        <v>1873</v>
      </c>
      <c r="C1875" s="3" t="s">
        <v>1874</v>
      </c>
      <c r="D1875" s="3" t="s">
        <v>5983</v>
      </c>
      <c r="E1875">
        <v>8000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42164.282523148147</v>
      </c>
      <c r="T1875" s="10">
        <f t="shared" si="119"/>
        <v>42193.364583333336</v>
      </c>
    </row>
    <row r="1876" spans="1:20" ht="49" x14ac:dyDescent="0.25">
      <c r="A1876" s="6">
        <f t="shared" si="116"/>
        <v>1.6249999999995435E-2</v>
      </c>
      <c r="B1876">
        <v>1874</v>
      </c>
      <c r="C1876" s="3" t="s">
        <v>1875</v>
      </c>
      <c r="D1876" s="3" t="s">
        <v>5984</v>
      </c>
      <c r="E1876">
        <v>160000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42529.635798611103</v>
      </c>
      <c r="T1876" s="10">
        <f t="shared" si="119"/>
        <v>42549.635798611103</v>
      </c>
    </row>
    <row r="1877" spans="1:20" ht="33" x14ac:dyDescent="0.25">
      <c r="A1877" s="6">
        <f t="shared" si="116"/>
        <v>0.50999999999999934</v>
      </c>
      <c r="B1877">
        <v>1875</v>
      </c>
      <c r="C1877" s="3" t="s">
        <v>1876</v>
      </c>
      <c r="D1877" s="3" t="s">
        <v>5985</v>
      </c>
      <c r="E1877">
        <v>10000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42528.566064814811</v>
      </c>
      <c r="T1877" s="10">
        <f t="shared" si="119"/>
        <v>42588.566064814811</v>
      </c>
    </row>
    <row r="1878" spans="1:20" ht="49" x14ac:dyDescent="0.25">
      <c r="A1878" s="6">
        <f t="shared" si="116"/>
        <v>0</v>
      </c>
      <c r="B1878">
        <v>1876</v>
      </c>
      <c r="C1878" s="3" t="s">
        <v>1877</v>
      </c>
      <c r="D1878" s="3" t="s">
        <v>5986</v>
      </c>
      <c r="E1878">
        <v>280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41775.951446759253</v>
      </c>
      <c r="T1878" s="10">
        <f t="shared" si="119"/>
        <v>41805.951446759253</v>
      </c>
    </row>
    <row r="1879" spans="1:20" ht="33" x14ac:dyDescent="0.25">
      <c r="A1879" s="6">
        <f t="shared" si="116"/>
        <v>0</v>
      </c>
      <c r="B1879">
        <v>1877</v>
      </c>
      <c r="C1879" s="3" t="s">
        <v>1878</v>
      </c>
      <c r="D1879" s="3" t="s">
        <v>5987</v>
      </c>
      <c r="E1879">
        <v>60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42034.695891203701</v>
      </c>
      <c r="T1879" s="10">
        <f t="shared" si="119"/>
        <v>42063.695891203701</v>
      </c>
    </row>
    <row r="1880" spans="1:20" ht="49" x14ac:dyDescent="0.25">
      <c r="A1880" s="6">
        <f t="shared" si="116"/>
        <v>0</v>
      </c>
      <c r="B1880">
        <v>1878</v>
      </c>
      <c r="C1880" s="3" t="s">
        <v>1879</v>
      </c>
      <c r="D1880" s="3" t="s">
        <v>5988</v>
      </c>
      <c r="E1880">
        <v>8000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41772.675405092588</v>
      </c>
      <c r="T1880" s="10">
        <f t="shared" si="119"/>
        <v>41802.675405092588</v>
      </c>
    </row>
    <row r="1881" spans="1:20" ht="49" x14ac:dyDescent="0.25">
      <c r="A1881" s="6">
        <f t="shared" si="116"/>
        <v>0.11999999999999789</v>
      </c>
      <c r="B1881">
        <v>1879</v>
      </c>
      <c r="C1881" s="3" t="s">
        <v>1880</v>
      </c>
      <c r="D1881" s="3" t="s">
        <v>5989</v>
      </c>
      <c r="E1881">
        <v>5000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42413.316307870373</v>
      </c>
      <c r="T1881" s="10">
        <f t="shared" si="119"/>
        <v>42443.274641203701</v>
      </c>
    </row>
    <row r="1882" spans="1:20" ht="33" x14ac:dyDescent="0.25">
      <c r="A1882" s="6">
        <f t="shared" si="116"/>
        <v>20.079999999999998</v>
      </c>
      <c r="B1882">
        <v>1880</v>
      </c>
      <c r="C1882" s="3" t="s">
        <v>1881</v>
      </c>
      <c r="D1882" s="3" t="s">
        <v>5990</v>
      </c>
      <c r="E1882">
        <v>5000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42430.233564814807</v>
      </c>
      <c r="T1882" s="10">
        <f t="shared" si="119"/>
        <v>42459.19189814815</v>
      </c>
    </row>
    <row r="1883" spans="1:20" ht="49" x14ac:dyDescent="0.25">
      <c r="A1883" s="6">
        <f t="shared" si="116"/>
        <v>172.68449999999999</v>
      </c>
      <c r="B1883">
        <v>1881</v>
      </c>
      <c r="C1883" s="3" t="s">
        <v>1882</v>
      </c>
      <c r="D1883" s="3" t="s">
        <v>5991</v>
      </c>
      <c r="E1883"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42042.819317129623</v>
      </c>
      <c r="T1883" s="10">
        <f t="shared" si="119"/>
        <v>42072.777650462966</v>
      </c>
    </row>
    <row r="1884" spans="1:20" ht="49" x14ac:dyDescent="0.25">
      <c r="A1884" s="6">
        <f t="shared" si="116"/>
        <v>100.8955223880597</v>
      </c>
      <c r="B1884">
        <v>1882</v>
      </c>
      <c r="C1884" s="3" t="s">
        <v>1883</v>
      </c>
      <c r="D1884" s="3" t="s">
        <v>5992</v>
      </c>
      <c r="E1884"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41067.615879629629</v>
      </c>
      <c r="T1884" s="10">
        <f t="shared" si="119"/>
        <v>41100.658333333333</v>
      </c>
    </row>
    <row r="1885" spans="1:20" ht="49" x14ac:dyDescent="0.25">
      <c r="A1885" s="6">
        <f t="shared" si="116"/>
        <v>104.8048048048048</v>
      </c>
      <c r="B1885">
        <v>1883</v>
      </c>
      <c r="C1885" s="3" t="s">
        <v>1884</v>
      </c>
      <c r="D1885" s="3" t="s">
        <v>5993</v>
      </c>
      <c r="E1885"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40977.614675925921</v>
      </c>
      <c r="T1885" s="10">
        <f t="shared" si="119"/>
        <v>41007.573009259257</v>
      </c>
    </row>
    <row r="1886" spans="1:20" ht="49" x14ac:dyDescent="0.25">
      <c r="A1886" s="6">
        <f t="shared" si="116"/>
        <v>135.1</v>
      </c>
      <c r="B1886">
        <v>1884</v>
      </c>
      <c r="C1886" s="3" t="s">
        <v>1885</v>
      </c>
      <c r="D1886" s="3" t="s">
        <v>5994</v>
      </c>
      <c r="E1886"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41204.864988425921</v>
      </c>
      <c r="T1886" s="10">
        <f t="shared" si="119"/>
        <v>41240.166666666664</v>
      </c>
    </row>
    <row r="1887" spans="1:20" ht="49" x14ac:dyDescent="0.25">
      <c r="A1887" s="6">
        <f t="shared" si="116"/>
        <v>116.32786885245903</v>
      </c>
      <c r="B1887">
        <v>1885</v>
      </c>
      <c r="C1887" s="3" t="s">
        <v>1886</v>
      </c>
      <c r="D1887" s="3" t="s">
        <v>5995</v>
      </c>
      <c r="E1887"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41098.760532407403</v>
      </c>
      <c r="T1887" s="10">
        <f t="shared" si="119"/>
        <v>41131.583333333328</v>
      </c>
    </row>
    <row r="1888" spans="1:20" ht="49" x14ac:dyDescent="0.25">
      <c r="A1888" s="6">
        <f t="shared" si="116"/>
        <v>102.08333333333333</v>
      </c>
      <c r="B1888">
        <v>1886</v>
      </c>
      <c r="C1888" s="3" t="s">
        <v>1887</v>
      </c>
      <c r="D1888" s="3" t="s">
        <v>5996</v>
      </c>
      <c r="E1888"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41925.57335648148</v>
      </c>
      <c r="T1888" s="10">
        <f t="shared" si="119"/>
        <v>41955.615023148144</v>
      </c>
    </row>
    <row r="1889" spans="1:20" ht="49" x14ac:dyDescent="0.25">
      <c r="A1889" s="6">
        <f t="shared" si="116"/>
        <v>111.16666666666666</v>
      </c>
      <c r="B1889">
        <v>1887</v>
      </c>
      <c r="C1889" s="3" t="s">
        <v>1888</v>
      </c>
      <c r="D1889" s="3" t="s">
        <v>5997</v>
      </c>
      <c r="E1889">
        <v>3000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42323.466805555552</v>
      </c>
      <c r="T1889" s="10">
        <f t="shared" si="119"/>
        <v>42341.562499999993</v>
      </c>
    </row>
    <row r="1890" spans="1:20" ht="49" x14ac:dyDescent="0.25">
      <c r="A1890" s="6">
        <f t="shared" si="116"/>
        <v>166.08</v>
      </c>
      <c r="B1890">
        <v>1888</v>
      </c>
      <c r="C1890" s="3" t="s">
        <v>1889</v>
      </c>
      <c r="D1890" s="3" t="s">
        <v>5998</v>
      </c>
      <c r="E1890"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40298.90662037037</v>
      </c>
      <c r="T1890" s="10">
        <f t="shared" si="119"/>
        <v>40329.874305555553</v>
      </c>
    </row>
    <row r="1891" spans="1:20" ht="49" x14ac:dyDescent="0.25">
      <c r="A1891" s="6">
        <f t="shared" si="116"/>
        <v>106.60000000000001</v>
      </c>
      <c r="B1891">
        <v>1889</v>
      </c>
      <c r="C1891" s="3" t="s">
        <v>1890</v>
      </c>
      <c r="D1891" s="3" t="s">
        <v>5999</v>
      </c>
      <c r="E1891"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41299.460023148145</v>
      </c>
      <c r="T1891" s="10">
        <f t="shared" si="119"/>
        <v>41344.418356481481</v>
      </c>
    </row>
    <row r="1892" spans="1:20" ht="49" x14ac:dyDescent="0.25">
      <c r="A1892" s="6">
        <f t="shared" si="116"/>
        <v>144.58441666666667</v>
      </c>
      <c r="B1892">
        <v>1890</v>
      </c>
      <c r="C1892" s="3" t="s">
        <v>1891</v>
      </c>
      <c r="D1892" s="3" t="s">
        <v>6000</v>
      </c>
      <c r="E1892"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41228.452870370369</v>
      </c>
      <c r="T1892" s="10">
        <f t="shared" si="119"/>
        <v>41258.452870370369</v>
      </c>
    </row>
    <row r="1893" spans="1:20" ht="65" x14ac:dyDescent="0.25">
      <c r="A1893" s="6">
        <f t="shared" si="116"/>
        <v>105.55000000000001</v>
      </c>
      <c r="B1893">
        <v>1891</v>
      </c>
      <c r="C1893" s="3" t="s">
        <v>1892</v>
      </c>
      <c r="D1893" s="3" t="s">
        <v>6001</v>
      </c>
      <c r="E1893"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40335.464745370366</v>
      </c>
      <c r="T1893" s="10">
        <f t="shared" si="119"/>
        <v>40380.916666666664</v>
      </c>
    </row>
    <row r="1894" spans="1:20" ht="33" x14ac:dyDescent="0.25">
      <c r="A1894" s="6">
        <f t="shared" si="116"/>
        <v>136.60000000000002</v>
      </c>
      <c r="B1894">
        <v>1892</v>
      </c>
      <c r="C1894" s="3" t="s">
        <v>1893</v>
      </c>
      <c r="D1894" s="3" t="s">
        <v>6002</v>
      </c>
      <c r="E1894"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40671.304178240738</v>
      </c>
      <c r="T1894" s="10">
        <f t="shared" si="119"/>
        <v>40701.304178240738</v>
      </c>
    </row>
    <row r="1895" spans="1:20" ht="49" x14ac:dyDescent="0.25">
      <c r="A1895" s="6">
        <f t="shared" si="116"/>
        <v>104</v>
      </c>
      <c r="B1895">
        <v>1893</v>
      </c>
      <c r="C1895" s="3" t="s">
        <v>1894</v>
      </c>
      <c r="D1895" s="3" t="s">
        <v>6003</v>
      </c>
      <c r="E1895"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40632.608622685184</v>
      </c>
      <c r="T1895" s="10">
        <f t="shared" si="119"/>
        <v>40648.832638888889</v>
      </c>
    </row>
    <row r="1896" spans="1:20" ht="18" x14ac:dyDescent="0.25">
      <c r="A1896" s="6">
        <f t="shared" si="116"/>
        <v>114.5</v>
      </c>
      <c r="B1896">
        <v>1894</v>
      </c>
      <c r="C1896" s="3" t="s">
        <v>1895</v>
      </c>
      <c r="D1896" s="3" t="s">
        <v>6004</v>
      </c>
      <c r="E1896"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40920.571562500001</v>
      </c>
      <c r="T1896" s="10">
        <f t="shared" si="119"/>
        <v>40951.571562500001</v>
      </c>
    </row>
    <row r="1897" spans="1:20" ht="49" x14ac:dyDescent="0.25">
      <c r="A1897" s="6">
        <f t="shared" si="116"/>
        <v>101.71957671957672</v>
      </c>
      <c r="B1897">
        <v>1895</v>
      </c>
      <c r="C1897" s="3" t="s">
        <v>1896</v>
      </c>
      <c r="D1897" s="3" t="s">
        <v>6005</v>
      </c>
      <c r="E1897"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42267.413449074076</v>
      </c>
      <c r="T1897" s="10">
        <f t="shared" si="119"/>
        <v>42297.413449074076</v>
      </c>
    </row>
    <row r="1898" spans="1:20" ht="49" x14ac:dyDescent="0.25">
      <c r="A1898" s="6">
        <f t="shared" si="116"/>
        <v>123.94678492239468</v>
      </c>
      <c r="B1898">
        <v>1896</v>
      </c>
      <c r="C1898" s="3" t="s">
        <v>1897</v>
      </c>
      <c r="D1898" s="3" t="s">
        <v>6006</v>
      </c>
      <c r="E1898"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40981.376909722218</v>
      </c>
      <c r="T1898" s="10">
        <f t="shared" si="119"/>
        <v>41011.376909722218</v>
      </c>
    </row>
    <row r="1899" spans="1:20" ht="49" x14ac:dyDescent="0.25">
      <c r="A1899" s="6">
        <f t="shared" si="116"/>
        <v>102.45669291338582</v>
      </c>
      <c r="B1899">
        <v>1897</v>
      </c>
      <c r="C1899" s="3" t="s">
        <v>1898</v>
      </c>
      <c r="D1899" s="3" t="s">
        <v>6007</v>
      </c>
      <c r="E1899"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41680.250069444446</v>
      </c>
      <c r="T1899" s="10">
        <f t="shared" si="119"/>
        <v>41702.541666666664</v>
      </c>
    </row>
    <row r="1900" spans="1:20" ht="49" x14ac:dyDescent="0.25">
      <c r="A1900" s="6">
        <f t="shared" si="116"/>
        <v>144.5</v>
      </c>
      <c r="B1900">
        <v>1898</v>
      </c>
      <c r="C1900" s="3" t="s">
        <v>1899</v>
      </c>
      <c r="D1900" s="3" t="s">
        <v>6008</v>
      </c>
      <c r="E1900"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42365.8596412037</v>
      </c>
      <c r="T1900" s="10">
        <f t="shared" si="119"/>
        <v>42401.416666666664</v>
      </c>
    </row>
    <row r="1901" spans="1:20" ht="49" x14ac:dyDescent="0.25">
      <c r="A1901" s="6">
        <f t="shared" si="116"/>
        <v>133.33333333333331</v>
      </c>
      <c r="B1901">
        <v>1899</v>
      </c>
      <c r="C1901" s="3" t="s">
        <v>1900</v>
      </c>
      <c r="D1901" s="3" t="s">
        <v>6009</v>
      </c>
      <c r="E1901"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42058.608402777776</v>
      </c>
      <c r="T1901" s="10">
        <f t="shared" si="119"/>
        <v>42088.566736111105</v>
      </c>
    </row>
    <row r="1902" spans="1:20" ht="49" x14ac:dyDescent="0.25">
      <c r="A1902" s="6">
        <f t="shared" si="116"/>
        <v>109.3644</v>
      </c>
      <c r="B1902">
        <v>1900</v>
      </c>
      <c r="C1902" s="3" t="s">
        <v>1901</v>
      </c>
      <c r="D1902" s="3" t="s">
        <v>6010</v>
      </c>
      <c r="E1902"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41160.538553240738</v>
      </c>
      <c r="T1902" s="10">
        <f t="shared" si="119"/>
        <v>41188.082638888889</v>
      </c>
    </row>
    <row r="1903" spans="1:20" ht="49" x14ac:dyDescent="0.25">
      <c r="A1903" s="6">
        <f t="shared" si="116"/>
        <v>2.6969696969696977</v>
      </c>
      <c r="B1903">
        <v>1901</v>
      </c>
      <c r="C1903" s="3" t="s">
        <v>1902</v>
      </c>
      <c r="D1903" s="3" t="s">
        <v>6011</v>
      </c>
      <c r="E1903">
        <v>99000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42116.209826388884</v>
      </c>
      <c r="T1903" s="10">
        <f t="shared" si="119"/>
        <v>42146.208333333336</v>
      </c>
    </row>
    <row r="1904" spans="1:20" ht="49" x14ac:dyDescent="0.25">
      <c r="A1904" s="6">
        <f t="shared" si="116"/>
        <v>1.2000000000000011</v>
      </c>
      <c r="B1904">
        <v>1902</v>
      </c>
      <c r="C1904" s="3" t="s">
        <v>1903</v>
      </c>
      <c r="D1904" s="3" t="s">
        <v>6012</v>
      </c>
      <c r="E1904">
        <v>1000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42037.456562499996</v>
      </c>
      <c r="T1904" s="10">
        <f t="shared" si="119"/>
        <v>42067.456562499996</v>
      </c>
    </row>
    <row r="1905" spans="1:20" ht="49" x14ac:dyDescent="0.25">
      <c r="A1905" s="6">
        <f t="shared" si="116"/>
        <v>46.599999999999994</v>
      </c>
      <c r="B1905">
        <v>1903</v>
      </c>
      <c r="C1905" s="3" t="s">
        <v>1904</v>
      </c>
      <c r="D1905" s="3" t="s">
        <v>6013</v>
      </c>
      <c r="E1905">
        <v>3000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42702.437395833331</v>
      </c>
      <c r="T1905" s="10">
        <f t="shared" si="119"/>
        <v>42762.437395833331</v>
      </c>
    </row>
    <row r="1906" spans="1:20" ht="49" x14ac:dyDescent="0.25">
      <c r="A1906" s="6">
        <f t="shared" si="116"/>
        <v>0.10000000000000009</v>
      </c>
      <c r="B1906">
        <v>1904</v>
      </c>
      <c r="C1906" s="3" t="s">
        <v>1905</v>
      </c>
      <c r="D1906" s="3" t="s">
        <v>6014</v>
      </c>
      <c r="E1906">
        <v>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42326.352094907408</v>
      </c>
      <c r="T1906" s="10">
        <f t="shared" si="119"/>
        <v>42371.352094907408</v>
      </c>
    </row>
    <row r="1907" spans="1:20" ht="49" x14ac:dyDescent="0.25">
      <c r="A1907" s="6">
        <f t="shared" si="116"/>
        <v>0.16800000000000148</v>
      </c>
      <c r="B1907">
        <v>1905</v>
      </c>
      <c r="C1907" s="3" t="s">
        <v>1906</v>
      </c>
      <c r="D1907" s="3" t="s">
        <v>6015</v>
      </c>
      <c r="E1907">
        <v>25000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41859.592523148145</v>
      </c>
      <c r="T1907" s="10">
        <f t="shared" si="119"/>
        <v>41889.592523148145</v>
      </c>
    </row>
    <row r="1908" spans="1:20" ht="49" x14ac:dyDescent="0.25">
      <c r="A1908" s="6">
        <f t="shared" si="116"/>
        <v>42.76</v>
      </c>
      <c r="B1908">
        <v>1906</v>
      </c>
      <c r="C1908" s="3" t="s">
        <v>1907</v>
      </c>
      <c r="D1908" s="3" t="s">
        <v>6016</v>
      </c>
      <c r="E1908">
        <v>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42514.337766203702</v>
      </c>
      <c r="T1908" s="10">
        <f t="shared" si="119"/>
        <v>42544.337766203702</v>
      </c>
    </row>
    <row r="1909" spans="1:20" ht="49" x14ac:dyDescent="0.25">
      <c r="A1909" s="6">
        <f t="shared" si="116"/>
        <v>0.28333333333333544</v>
      </c>
      <c r="B1909">
        <v>1907</v>
      </c>
      <c r="C1909" s="3" t="s">
        <v>1908</v>
      </c>
      <c r="D1909" s="3" t="s">
        <v>6017</v>
      </c>
      <c r="E1909">
        <v>30000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41767.253761574073</v>
      </c>
      <c r="T1909" s="10">
        <f t="shared" si="119"/>
        <v>41782.253761574073</v>
      </c>
    </row>
    <row r="1910" spans="1:20" ht="49" x14ac:dyDescent="0.25">
      <c r="A1910" s="6">
        <f t="shared" si="116"/>
        <v>1.7320000000000002</v>
      </c>
      <c r="B1910">
        <v>1908</v>
      </c>
      <c r="C1910" s="3" t="s">
        <v>1909</v>
      </c>
      <c r="D1910" s="3" t="s">
        <v>6018</v>
      </c>
      <c r="E1910">
        <v>25000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42703.584490740737</v>
      </c>
      <c r="T1910" s="10">
        <f t="shared" si="119"/>
        <v>42733.584490740737</v>
      </c>
    </row>
    <row r="1911" spans="1:20" ht="49" x14ac:dyDescent="0.25">
      <c r="A1911" s="6">
        <f t="shared" si="116"/>
        <v>14.111428571428576</v>
      </c>
      <c r="B1911">
        <v>1909</v>
      </c>
      <c r="C1911" s="3" t="s">
        <v>1910</v>
      </c>
      <c r="D1911" s="3" t="s">
        <v>6019</v>
      </c>
      <c r="E1911">
        <v>35000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41905.095821759256</v>
      </c>
      <c r="T1911" s="10">
        <f t="shared" si="119"/>
        <v>41935.095821759256</v>
      </c>
    </row>
    <row r="1912" spans="1:20" ht="49" x14ac:dyDescent="0.25">
      <c r="A1912" s="6">
        <f t="shared" si="116"/>
        <v>39.395294117647062</v>
      </c>
      <c r="B1912">
        <v>1910</v>
      </c>
      <c r="C1912" s="3" t="s">
        <v>1911</v>
      </c>
      <c r="D1912" s="3" t="s">
        <v>6020</v>
      </c>
      <c r="E1912">
        <v>85000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42264.629826388882</v>
      </c>
      <c r="T1912" s="10">
        <f t="shared" si="119"/>
        <v>42308.614583333336</v>
      </c>
    </row>
    <row r="1913" spans="1:20" ht="49" x14ac:dyDescent="0.25">
      <c r="A1913" s="6">
        <f t="shared" si="116"/>
        <v>2.3529411764711128E-2</v>
      </c>
      <c r="B1913">
        <v>1911</v>
      </c>
      <c r="C1913" s="3" t="s">
        <v>1912</v>
      </c>
      <c r="D1913" s="3" t="s">
        <v>6021</v>
      </c>
      <c r="E1913">
        <v>42500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41829.700624999998</v>
      </c>
      <c r="T1913" s="10">
        <f t="shared" si="119"/>
        <v>41859.700624999998</v>
      </c>
    </row>
    <row r="1914" spans="1:20" ht="49" x14ac:dyDescent="0.25">
      <c r="A1914" s="6">
        <f t="shared" si="116"/>
        <v>59.3</v>
      </c>
      <c r="B1914">
        <v>1912</v>
      </c>
      <c r="C1914" s="3" t="s">
        <v>1913</v>
      </c>
      <c r="D1914" s="3" t="s">
        <v>6022</v>
      </c>
      <c r="E1914">
        <v>5000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42128.893055555549</v>
      </c>
      <c r="T1914" s="10">
        <f t="shared" si="119"/>
        <v>42158.893055555549</v>
      </c>
    </row>
    <row r="1915" spans="1:20" ht="33" x14ac:dyDescent="0.25">
      <c r="A1915" s="6">
        <f t="shared" si="116"/>
        <v>1.3270833333333343</v>
      </c>
      <c r="B1915">
        <v>1913</v>
      </c>
      <c r="C1915" s="3" t="s">
        <v>1914</v>
      </c>
      <c r="D1915" s="3" t="s">
        <v>6023</v>
      </c>
      <c r="E1915">
        <v>48000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41890.177986111106</v>
      </c>
      <c r="T1915" s="10">
        <f t="shared" si="119"/>
        <v>41920.177986111106</v>
      </c>
    </row>
    <row r="1916" spans="1:20" ht="49" x14ac:dyDescent="0.25">
      <c r="A1916" s="6">
        <f t="shared" si="116"/>
        <v>9.0090090090090058</v>
      </c>
      <c r="B1916">
        <v>1914</v>
      </c>
      <c r="C1916" s="3" t="s">
        <v>1915</v>
      </c>
      <c r="D1916" s="3" t="s">
        <v>6024</v>
      </c>
      <c r="E1916">
        <v>666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41928.841122685182</v>
      </c>
      <c r="T1916" s="10">
        <f t="shared" si="119"/>
        <v>41943.832638888889</v>
      </c>
    </row>
    <row r="1917" spans="1:20" ht="49" x14ac:dyDescent="0.25">
      <c r="A1917" s="6">
        <f t="shared" si="116"/>
        <v>1.6000000000000014</v>
      </c>
      <c r="B1917">
        <v>1915</v>
      </c>
      <c r="C1917" s="3" t="s">
        <v>1916</v>
      </c>
      <c r="D1917" s="3" t="s">
        <v>6025</v>
      </c>
      <c r="E1917">
        <v>500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41863.715532407405</v>
      </c>
      <c r="T1917" s="10">
        <f t="shared" si="119"/>
        <v>41883.715532407405</v>
      </c>
    </row>
    <row r="1918" spans="1:20" ht="33" x14ac:dyDescent="0.25">
      <c r="A1918" s="6">
        <f t="shared" si="116"/>
        <v>0.50999999999999934</v>
      </c>
      <c r="B1918">
        <v>1916</v>
      </c>
      <c r="C1918" s="3" t="s">
        <v>1917</v>
      </c>
      <c r="D1918" s="3" t="s">
        <v>6026</v>
      </c>
      <c r="E1918">
        <v>20000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42656.383969907409</v>
      </c>
      <c r="T1918" s="10">
        <f t="shared" si="119"/>
        <v>42681.425636574073</v>
      </c>
    </row>
    <row r="1919" spans="1:20" ht="33" x14ac:dyDescent="0.25">
      <c r="A1919" s="6">
        <f t="shared" si="116"/>
        <v>52.570512820512818</v>
      </c>
      <c r="B1919">
        <v>1917</v>
      </c>
      <c r="C1919" s="3" t="s">
        <v>1918</v>
      </c>
      <c r="D1919" s="3" t="s">
        <v>6027</v>
      </c>
      <c r="E1919">
        <v>390000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42745.93672453703</v>
      </c>
      <c r="T1919" s="10">
        <f t="shared" si="119"/>
        <v>42775.93672453703</v>
      </c>
    </row>
    <row r="1920" spans="1:20" ht="49" x14ac:dyDescent="0.25">
      <c r="A1920" s="6">
        <f t="shared" si="116"/>
        <v>1.0399999999999965</v>
      </c>
      <c r="B1920">
        <v>1918</v>
      </c>
      <c r="C1920" s="3" t="s">
        <v>1919</v>
      </c>
      <c r="D1920" s="3" t="s">
        <v>6028</v>
      </c>
      <c r="E1920">
        <v>25000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41828.456608796296</v>
      </c>
      <c r="T1920" s="10">
        <f t="shared" si="119"/>
        <v>41863.456608796296</v>
      </c>
    </row>
    <row r="1921" spans="1:20" ht="49" x14ac:dyDescent="0.25">
      <c r="A1921" s="6">
        <f t="shared" si="116"/>
        <v>47.4</v>
      </c>
      <c r="B1921">
        <v>1919</v>
      </c>
      <c r="C1921" s="3" t="s">
        <v>1920</v>
      </c>
      <c r="D1921" s="3" t="s">
        <v>6029</v>
      </c>
      <c r="E1921">
        <v>500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42113.542233796288</v>
      </c>
      <c r="T1921" s="10">
        <f t="shared" si="119"/>
        <v>42143.542233796288</v>
      </c>
    </row>
    <row r="1922" spans="1:20" ht="49" x14ac:dyDescent="0.25">
      <c r="A1922" s="6">
        <f t="shared" si="116"/>
        <v>43.03</v>
      </c>
      <c r="B1922">
        <v>1920</v>
      </c>
      <c r="C1922" s="3" t="s">
        <v>1921</v>
      </c>
      <c r="D1922" s="3" t="s">
        <v>6030</v>
      </c>
      <c r="E1922">
        <v>10000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42270.54237268518</v>
      </c>
      <c r="T1922" s="10">
        <f t="shared" si="119"/>
        <v>42298.624999999993</v>
      </c>
    </row>
    <row r="1923" spans="1:20" ht="33" x14ac:dyDescent="0.25">
      <c r="A1923" s="6">
        <f t="shared" ref="A1923:A1986" si="120">((F1923-E1923)/E1923+1)*100</f>
        <v>136.79999999999998</v>
      </c>
      <c r="B1923">
        <v>1921</v>
      </c>
      <c r="C1923" s="3" t="s">
        <v>1922</v>
      </c>
      <c r="D1923" s="3" t="s">
        <v>6031</v>
      </c>
      <c r="E1923"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>
        <f t="shared" ref="P1923:P1986" si="121">F1923/M1923</f>
        <v>54</v>
      </c>
      <c r="Q1923" t="s">
        <v>8325</v>
      </c>
      <c r="R1923" t="s">
        <v>8329</v>
      </c>
      <c r="S1923" s="10">
        <f t="shared" ref="S1923:S1986" si="122">(((K1923/60)/60)/24)+DATE(1970,1,1)+(-8/24)</f>
        <v>41073.888229166667</v>
      </c>
      <c r="T1923" s="10">
        <f t="shared" ref="T1923:T1986" si="123">(((J1923/60)/60)/24)+DATE(1970,1,1)+(-8/24)</f>
        <v>41103.888229166667</v>
      </c>
    </row>
    <row r="1924" spans="1:20" ht="49" x14ac:dyDescent="0.25">
      <c r="A1924" s="6">
        <f t="shared" si="120"/>
        <v>115.55</v>
      </c>
      <c r="B1924">
        <v>1922</v>
      </c>
      <c r="C1924" s="3" t="s">
        <v>1923</v>
      </c>
      <c r="D1924" s="3" t="s">
        <v>6032</v>
      </c>
      <c r="E1924"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41589.922534722216</v>
      </c>
      <c r="T1924" s="10">
        <f t="shared" si="123"/>
        <v>41619.922534722216</v>
      </c>
    </row>
    <row r="1925" spans="1:20" ht="49" x14ac:dyDescent="0.25">
      <c r="A1925" s="6">
        <f t="shared" si="120"/>
        <v>240.79999999999998</v>
      </c>
      <c r="B1925">
        <v>1923</v>
      </c>
      <c r="C1925" s="3" t="s">
        <v>1924</v>
      </c>
      <c r="D1925" s="3" t="s">
        <v>6033</v>
      </c>
      <c r="E1925"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40772.515416666662</v>
      </c>
      <c r="T1925" s="10">
        <f t="shared" si="123"/>
        <v>40812.874305555553</v>
      </c>
    </row>
    <row r="1926" spans="1:20" ht="49" x14ac:dyDescent="0.25">
      <c r="A1926" s="6">
        <f t="shared" si="120"/>
        <v>114.39999999999999</v>
      </c>
      <c r="B1926">
        <v>1924</v>
      </c>
      <c r="C1926" s="3" t="s">
        <v>1925</v>
      </c>
      <c r="D1926" s="3" t="s">
        <v>6034</v>
      </c>
      <c r="E1926"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41626.427719907406</v>
      </c>
      <c r="T1926" s="10">
        <f t="shared" si="123"/>
        <v>41654.481249999997</v>
      </c>
    </row>
    <row r="1927" spans="1:20" ht="33" x14ac:dyDescent="0.25">
      <c r="A1927" s="6">
        <f t="shared" si="120"/>
        <v>110.33333333333333</v>
      </c>
      <c r="B1927">
        <v>1925</v>
      </c>
      <c r="C1927" s="3" t="s">
        <v>1926</v>
      </c>
      <c r="D1927" s="3" t="s">
        <v>6035</v>
      </c>
      <c r="E1927"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41535.568148148144</v>
      </c>
      <c r="T1927" s="10">
        <f t="shared" si="123"/>
        <v>41557.666666666664</v>
      </c>
    </row>
    <row r="1928" spans="1:20" ht="65" x14ac:dyDescent="0.25">
      <c r="A1928" s="6">
        <f t="shared" si="120"/>
        <v>195.37933333333336</v>
      </c>
      <c r="B1928">
        <v>1926</v>
      </c>
      <c r="C1928" s="3" t="s">
        <v>1927</v>
      </c>
      <c r="D1928" s="3" t="s">
        <v>6036</v>
      </c>
      <c r="E1928"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40456.621018518512</v>
      </c>
      <c r="T1928" s="10">
        <f t="shared" si="123"/>
        <v>40483.68472222222</v>
      </c>
    </row>
    <row r="1929" spans="1:20" ht="18" x14ac:dyDescent="0.25">
      <c r="A1929" s="6">
        <f t="shared" si="120"/>
        <v>103.33333333333334</v>
      </c>
      <c r="B1929">
        <v>1927</v>
      </c>
      <c r="C1929" s="3" t="s">
        <v>1928</v>
      </c>
      <c r="D1929" s="3" t="s">
        <v>6037</v>
      </c>
      <c r="E1929"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40960.528229166666</v>
      </c>
      <c r="T1929" s="10">
        <f t="shared" si="123"/>
        <v>40975.874305555553</v>
      </c>
    </row>
    <row r="1930" spans="1:20" ht="33" x14ac:dyDescent="0.25">
      <c r="A1930" s="6">
        <f t="shared" si="120"/>
        <v>103.13725490196077</v>
      </c>
      <c r="B1930">
        <v>1928</v>
      </c>
      <c r="C1930" s="3" t="s">
        <v>1929</v>
      </c>
      <c r="D1930" s="3" t="s">
        <v>6038</v>
      </c>
      <c r="E1930"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41371.314745370371</v>
      </c>
      <c r="T1930" s="10">
        <f t="shared" si="123"/>
        <v>41401.314745370371</v>
      </c>
    </row>
    <row r="1931" spans="1:20" ht="49" x14ac:dyDescent="0.25">
      <c r="A1931" s="6">
        <f t="shared" si="120"/>
        <v>100.3125</v>
      </c>
      <c r="B1931">
        <v>1929</v>
      </c>
      <c r="C1931" s="3" t="s">
        <v>1930</v>
      </c>
      <c r="D1931" s="3" t="s">
        <v>6039</v>
      </c>
      <c r="E1931"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40686.688263888886</v>
      </c>
      <c r="T1931" s="10">
        <f t="shared" si="123"/>
        <v>40728.688263888886</v>
      </c>
    </row>
    <row r="1932" spans="1:20" ht="33" x14ac:dyDescent="0.25">
      <c r="A1932" s="6">
        <f t="shared" si="120"/>
        <v>127</v>
      </c>
      <c r="B1932">
        <v>1930</v>
      </c>
      <c r="C1932" s="3" t="s">
        <v>1931</v>
      </c>
      <c r="D1932" s="3" t="s">
        <v>6040</v>
      </c>
      <c r="E1932"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41402.225486111107</v>
      </c>
      <c r="T1932" s="10">
        <f t="shared" si="123"/>
        <v>41462.225486111107</v>
      </c>
    </row>
    <row r="1933" spans="1:20" ht="33" x14ac:dyDescent="0.25">
      <c r="A1933" s="6">
        <f t="shared" si="120"/>
        <v>120.601</v>
      </c>
      <c r="B1933">
        <v>1931</v>
      </c>
      <c r="C1933" s="3" t="s">
        <v>1932</v>
      </c>
      <c r="D1933" s="3" t="s">
        <v>6041</v>
      </c>
      <c r="E1933"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41037.559131944443</v>
      </c>
      <c r="T1933" s="10">
        <f t="shared" si="123"/>
        <v>41050.8125</v>
      </c>
    </row>
    <row r="1934" spans="1:20" ht="49" x14ac:dyDescent="0.25">
      <c r="A1934" s="6">
        <f t="shared" si="120"/>
        <v>106.99047619047619</v>
      </c>
      <c r="B1934">
        <v>1932</v>
      </c>
      <c r="C1934" s="3" t="s">
        <v>1933</v>
      </c>
      <c r="D1934" s="3" t="s">
        <v>6042</v>
      </c>
      <c r="E1934"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40911.476539351846</v>
      </c>
      <c r="T1934" s="10">
        <f t="shared" si="123"/>
        <v>40932.476539351846</v>
      </c>
    </row>
    <row r="1935" spans="1:20" ht="49" x14ac:dyDescent="0.25">
      <c r="A1935" s="6">
        <f t="shared" si="120"/>
        <v>172.43333333333334</v>
      </c>
      <c r="B1935">
        <v>1933</v>
      </c>
      <c r="C1935" s="3" t="s">
        <v>1934</v>
      </c>
      <c r="D1935" s="3" t="s">
        <v>6043</v>
      </c>
      <c r="E1935"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41878.797534722216</v>
      </c>
      <c r="T1935" s="10">
        <f t="shared" si="123"/>
        <v>41908.797534722216</v>
      </c>
    </row>
    <row r="1936" spans="1:20" ht="49" x14ac:dyDescent="0.25">
      <c r="A1936" s="6">
        <f t="shared" si="120"/>
        <v>123.61999999999999</v>
      </c>
      <c r="B1936">
        <v>1934</v>
      </c>
      <c r="C1936" s="3" t="s">
        <v>1935</v>
      </c>
      <c r="D1936" s="3" t="s">
        <v>6044</v>
      </c>
      <c r="E1936"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40865.533807870372</v>
      </c>
      <c r="T1936" s="10">
        <f t="shared" si="123"/>
        <v>40901.875</v>
      </c>
    </row>
    <row r="1937" spans="1:20" ht="49" x14ac:dyDescent="0.25">
      <c r="A1937" s="6">
        <f t="shared" si="120"/>
        <v>108.4</v>
      </c>
      <c r="B1937">
        <v>1935</v>
      </c>
      <c r="C1937" s="3" t="s">
        <v>1936</v>
      </c>
      <c r="D1937" s="3" t="s">
        <v>6045</v>
      </c>
      <c r="E1937"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41773.59920138889</v>
      </c>
      <c r="T1937" s="10">
        <f t="shared" si="123"/>
        <v>41810.874305555553</v>
      </c>
    </row>
    <row r="1938" spans="1:20" ht="49" x14ac:dyDescent="0.25">
      <c r="A1938" s="6">
        <f t="shared" si="120"/>
        <v>116.52013333333333</v>
      </c>
      <c r="B1938">
        <v>1936</v>
      </c>
      <c r="C1938" s="3" t="s">
        <v>1937</v>
      </c>
      <c r="D1938" s="3" t="s">
        <v>6046</v>
      </c>
      <c r="E1938"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40852.55636574074</v>
      </c>
      <c r="T1938" s="10">
        <f t="shared" si="123"/>
        <v>40882.915972222218</v>
      </c>
    </row>
    <row r="1939" spans="1:20" ht="49" x14ac:dyDescent="0.25">
      <c r="A1939" s="6">
        <f t="shared" si="120"/>
        <v>187.245</v>
      </c>
      <c r="B1939">
        <v>1937</v>
      </c>
      <c r="C1939" s="3" t="s">
        <v>1938</v>
      </c>
      <c r="D1939" s="3" t="s">
        <v>6047</v>
      </c>
      <c r="E1939"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41058.78565972222</v>
      </c>
      <c r="T1939" s="10">
        <f t="shared" si="123"/>
        <v>41074.832638888889</v>
      </c>
    </row>
    <row r="1940" spans="1:20" ht="49" x14ac:dyDescent="0.25">
      <c r="A1940" s="6">
        <f t="shared" si="120"/>
        <v>115.93333333333334</v>
      </c>
      <c r="B1940">
        <v>1938</v>
      </c>
      <c r="C1940" s="3" t="s">
        <v>1939</v>
      </c>
      <c r="D1940" s="3" t="s">
        <v>6048</v>
      </c>
      <c r="E1940"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41425.92628472222</v>
      </c>
      <c r="T1940" s="10">
        <f t="shared" si="123"/>
        <v>41456.875</v>
      </c>
    </row>
    <row r="1941" spans="1:20" ht="49" x14ac:dyDescent="0.25">
      <c r="A1941" s="6">
        <f t="shared" si="120"/>
        <v>110.7</v>
      </c>
      <c r="B1941">
        <v>1939</v>
      </c>
      <c r="C1941" s="3" t="s">
        <v>1940</v>
      </c>
      <c r="D1941" s="3" t="s">
        <v>6049</v>
      </c>
      <c r="E1941"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41313.651712962957</v>
      </c>
      <c r="T1941" s="10">
        <f t="shared" si="123"/>
        <v>41343.610046296293</v>
      </c>
    </row>
    <row r="1942" spans="1:20" ht="49" x14ac:dyDescent="0.25">
      <c r="A1942" s="6">
        <f t="shared" si="120"/>
        <v>170.92307692307691</v>
      </c>
      <c r="B1942">
        <v>1940</v>
      </c>
      <c r="C1942" s="3" t="s">
        <v>1941</v>
      </c>
      <c r="D1942" s="3" t="s">
        <v>6050</v>
      </c>
      <c r="E1942"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40670.173993055556</v>
      </c>
      <c r="T1942" s="10">
        <f t="shared" si="123"/>
        <v>40708.832638888889</v>
      </c>
    </row>
    <row r="1943" spans="1:20" ht="49" x14ac:dyDescent="0.25">
      <c r="A1943" s="6">
        <f t="shared" si="120"/>
        <v>126.11835600000001</v>
      </c>
      <c r="B1943">
        <v>1941</v>
      </c>
      <c r="C1943" s="3" t="s">
        <v>1942</v>
      </c>
      <c r="D1943" s="3" t="s">
        <v>6051</v>
      </c>
      <c r="E1943"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41743.95753472222</v>
      </c>
      <c r="T1943" s="10">
        <f t="shared" si="123"/>
        <v>41773.95753472222</v>
      </c>
    </row>
    <row r="1944" spans="1:20" ht="49" x14ac:dyDescent="0.25">
      <c r="A1944" s="6">
        <f t="shared" si="120"/>
        <v>138.44033333333331</v>
      </c>
      <c r="B1944">
        <v>1942</v>
      </c>
      <c r="C1944" s="3" t="s">
        <v>1943</v>
      </c>
      <c r="D1944" s="3" t="s">
        <v>6052</v>
      </c>
      <c r="E1944"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40638.494675925926</v>
      </c>
      <c r="T1944" s="10">
        <f t="shared" si="123"/>
        <v>40728.494675925926</v>
      </c>
    </row>
    <row r="1945" spans="1:20" ht="49" x14ac:dyDescent="0.25">
      <c r="A1945" s="6">
        <f t="shared" si="120"/>
        <v>1705.2499999999998</v>
      </c>
      <c r="B1945">
        <v>1943</v>
      </c>
      <c r="C1945" s="3" t="s">
        <v>1944</v>
      </c>
      <c r="D1945" s="3" t="s">
        <v>6053</v>
      </c>
      <c r="E1945"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42547.936527777776</v>
      </c>
      <c r="T1945" s="10">
        <f t="shared" si="123"/>
        <v>42592.936527777776</v>
      </c>
    </row>
    <row r="1946" spans="1:20" ht="49" x14ac:dyDescent="0.25">
      <c r="A1946" s="6">
        <f t="shared" si="120"/>
        <v>788.05550000000005</v>
      </c>
      <c r="B1946">
        <v>1944</v>
      </c>
      <c r="C1946" s="3" t="s">
        <v>1945</v>
      </c>
      <c r="D1946" s="3" t="s">
        <v>6054</v>
      </c>
      <c r="E1946"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41730.251041666663</v>
      </c>
      <c r="T1946" s="10">
        <f t="shared" si="123"/>
        <v>41760.251041666663</v>
      </c>
    </row>
    <row r="1947" spans="1:20" ht="49" x14ac:dyDescent="0.25">
      <c r="A1947" s="6">
        <f t="shared" si="120"/>
        <v>348.01799999999997</v>
      </c>
      <c r="B1947">
        <v>1945</v>
      </c>
      <c r="C1947" s="3" t="s">
        <v>1946</v>
      </c>
      <c r="D1947" s="3" t="s">
        <v>6055</v>
      </c>
      <c r="E1947">
        <v>100000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42156.918495370373</v>
      </c>
      <c r="T1947" s="10">
        <f t="shared" si="123"/>
        <v>42196.918495370373</v>
      </c>
    </row>
    <row r="1948" spans="1:20" ht="49" x14ac:dyDescent="0.25">
      <c r="A1948" s="6">
        <f t="shared" si="120"/>
        <v>149.74666666666667</v>
      </c>
      <c r="B1948">
        <v>1946</v>
      </c>
      <c r="C1948" s="3" t="s">
        <v>1947</v>
      </c>
      <c r="D1948" s="3" t="s">
        <v>6056</v>
      </c>
      <c r="E1948"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41688.816678240735</v>
      </c>
      <c r="T1948" s="10">
        <f t="shared" si="123"/>
        <v>41748.775011574071</v>
      </c>
    </row>
    <row r="1949" spans="1:20" ht="49" x14ac:dyDescent="0.25">
      <c r="A1949" s="6">
        <f t="shared" si="120"/>
        <v>100.63375000000001</v>
      </c>
      <c r="B1949">
        <v>1947</v>
      </c>
      <c r="C1949" s="3" t="s">
        <v>1948</v>
      </c>
      <c r="D1949" s="3" t="s">
        <v>6057</v>
      </c>
      <c r="E1949"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40102.584722222222</v>
      </c>
      <c r="T1949" s="10">
        <f t="shared" si="123"/>
        <v>40139.915972222218</v>
      </c>
    </row>
    <row r="1950" spans="1:20" ht="33" x14ac:dyDescent="0.25">
      <c r="A1950" s="6">
        <f t="shared" si="120"/>
        <v>800.21100000000001</v>
      </c>
      <c r="B1950">
        <v>1948</v>
      </c>
      <c r="C1950" s="3" t="s">
        <v>1949</v>
      </c>
      <c r="D1950" s="3" t="s">
        <v>6058</v>
      </c>
      <c r="E1950"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42473.270937499998</v>
      </c>
      <c r="T1950" s="10">
        <f t="shared" si="123"/>
        <v>42527.376388888886</v>
      </c>
    </row>
    <row r="1951" spans="1:20" ht="49" x14ac:dyDescent="0.25">
      <c r="A1951" s="6">
        <f t="shared" si="120"/>
        <v>106.00260000000002</v>
      </c>
      <c r="B1951">
        <v>1949</v>
      </c>
      <c r="C1951" s="3" t="s">
        <v>1950</v>
      </c>
      <c r="D1951" s="3" t="s">
        <v>6059</v>
      </c>
      <c r="E1951">
        <v>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41800.089710648142</v>
      </c>
      <c r="T1951" s="10">
        <f t="shared" si="123"/>
        <v>41830.089710648142</v>
      </c>
    </row>
    <row r="1952" spans="1:20" ht="49" x14ac:dyDescent="0.25">
      <c r="A1952" s="6">
        <f t="shared" si="120"/>
        <v>200.51866666666669</v>
      </c>
      <c r="B1952">
        <v>1950</v>
      </c>
      <c r="C1952" s="3" t="s">
        <v>1951</v>
      </c>
      <c r="D1952" s="3" t="s">
        <v>6060</v>
      </c>
      <c r="E1952"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40623.848067129627</v>
      </c>
      <c r="T1952" s="10">
        <f t="shared" si="123"/>
        <v>40654.848067129627</v>
      </c>
    </row>
    <row r="1953" spans="1:20" ht="49" x14ac:dyDescent="0.25">
      <c r="A1953" s="6">
        <f t="shared" si="120"/>
        <v>212.44399999999999</v>
      </c>
      <c r="B1953">
        <v>1951</v>
      </c>
      <c r="C1953" s="3" t="s">
        <v>1952</v>
      </c>
      <c r="D1953" s="3" t="s">
        <v>6061</v>
      </c>
      <c r="E1953"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42651.087233796294</v>
      </c>
      <c r="T1953" s="10">
        <f t="shared" si="123"/>
        <v>42681.128900462958</v>
      </c>
    </row>
    <row r="1954" spans="1:20" ht="49" x14ac:dyDescent="0.25">
      <c r="A1954" s="6">
        <f t="shared" si="120"/>
        <v>198.47237142857145</v>
      </c>
      <c r="B1954">
        <v>1952</v>
      </c>
      <c r="C1954" s="3" t="s">
        <v>1953</v>
      </c>
      <c r="D1954" s="3" t="s">
        <v>6062</v>
      </c>
      <c r="E1954">
        <v>35000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41526.273321759254</v>
      </c>
      <c r="T1954" s="10">
        <f t="shared" si="123"/>
        <v>41563.273321759254</v>
      </c>
    </row>
    <row r="1955" spans="1:20" ht="49" x14ac:dyDescent="0.25">
      <c r="A1955" s="6">
        <f t="shared" si="120"/>
        <v>225.94666666666666</v>
      </c>
      <c r="B1955">
        <v>1953</v>
      </c>
      <c r="C1955" s="3" t="s">
        <v>1954</v>
      </c>
      <c r="D1955" s="3" t="s">
        <v>6063</v>
      </c>
      <c r="E1955"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40940.866493055553</v>
      </c>
      <c r="T1955" s="10">
        <f t="shared" si="123"/>
        <v>40969.791666666664</v>
      </c>
    </row>
    <row r="1956" spans="1:20" ht="33" x14ac:dyDescent="0.25">
      <c r="A1956" s="6">
        <f t="shared" si="120"/>
        <v>698.94800000000009</v>
      </c>
      <c r="B1956">
        <v>1954</v>
      </c>
      <c r="C1956" s="3" t="s">
        <v>1955</v>
      </c>
      <c r="D1956" s="3" t="s">
        <v>6064</v>
      </c>
      <c r="E1956"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42394.247407407405</v>
      </c>
      <c r="T1956" s="10">
        <f t="shared" si="123"/>
        <v>42440.874999999993</v>
      </c>
    </row>
    <row r="1957" spans="1:20" ht="49" x14ac:dyDescent="0.25">
      <c r="A1957" s="6">
        <f t="shared" si="120"/>
        <v>398.59528571428569</v>
      </c>
      <c r="B1957">
        <v>1955</v>
      </c>
      <c r="C1957" s="3" t="s">
        <v>1956</v>
      </c>
      <c r="D1957" s="3" t="s">
        <v>6065</v>
      </c>
      <c r="E1957"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41019.938437500001</v>
      </c>
      <c r="T1957" s="10">
        <f t="shared" si="123"/>
        <v>41052.458333333328</v>
      </c>
    </row>
    <row r="1958" spans="1:20" ht="49" x14ac:dyDescent="0.25">
      <c r="A1958" s="6">
        <f t="shared" si="120"/>
        <v>294.0333333333333</v>
      </c>
      <c r="B1958">
        <v>1956</v>
      </c>
      <c r="C1958" s="3" t="s">
        <v>1957</v>
      </c>
      <c r="D1958" s="3" t="s">
        <v>6066</v>
      </c>
      <c r="E1958"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42067.59033564815</v>
      </c>
      <c r="T1958" s="10">
        <f t="shared" si="123"/>
        <v>42112.548668981479</v>
      </c>
    </row>
    <row r="1959" spans="1:20" ht="33" x14ac:dyDescent="0.25">
      <c r="A1959" s="6">
        <f t="shared" si="120"/>
        <v>167.50470000000001</v>
      </c>
      <c r="B1959">
        <v>1957</v>
      </c>
      <c r="C1959" s="3" t="s">
        <v>1958</v>
      </c>
      <c r="D1959" s="3" t="s">
        <v>6067</v>
      </c>
      <c r="E1959"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41178.765196759254</v>
      </c>
      <c r="T1959" s="10">
        <f t="shared" si="123"/>
        <v>41208.765196759254</v>
      </c>
    </row>
    <row r="1960" spans="1:20" ht="49" x14ac:dyDescent="0.25">
      <c r="A1960" s="6">
        <f t="shared" si="120"/>
        <v>1435.5717142857143</v>
      </c>
      <c r="B1960">
        <v>1958</v>
      </c>
      <c r="C1960" s="3" t="s">
        <v>1959</v>
      </c>
      <c r="D1960" s="3" t="s">
        <v>6068</v>
      </c>
      <c r="E1960"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41326.654641203699</v>
      </c>
      <c r="T1960" s="10">
        <f t="shared" si="123"/>
        <v>41356.612974537034</v>
      </c>
    </row>
    <row r="1961" spans="1:20" ht="49" x14ac:dyDescent="0.25">
      <c r="A1961" s="6">
        <f t="shared" si="120"/>
        <v>156.73439999999999</v>
      </c>
      <c r="B1961">
        <v>1959</v>
      </c>
      <c r="C1961" s="3" t="s">
        <v>1960</v>
      </c>
      <c r="D1961" s="3" t="s">
        <v>6069</v>
      </c>
      <c r="E1961"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41871.51226851852</v>
      </c>
      <c r="T1961" s="10">
        <f t="shared" si="123"/>
        <v>41912.666666666664</v>
      </c>
    </row>
    <row r="1962" spans="1:20" ht="49" x14ac:dyDescent="0.25">
      <c r="A1962" s="6">
        <f t="shared" si="120"/>
        <v>117.90285714285713</v>
      </c>
      <c r="B1962">
        <v>1960</v>
      </c>
      <c r="C1962" s="3" t="s">
        <v>1961</v>
      </c>
      <c r="D1962" s="3" t="s">
        <v>6070</v>
      </c>
      <c r="E1962">
        <v>70000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41964.029409722221</v>
      </c>
      <c r="T1962" s="10">
        <f t="shared" si="123"/>
        <v>41994.029409722221</v>
      </c>
    </row>
    <row r="1963" spans="1:20" ht="49" x14ac:dyDescent="0.25">
      <c r="A1963" s="6">
        <f t="shared" si="120"/>
        <v>1105.3811999999998</v>
      </c>
      <c r="B1963">
        <v>1961</v>
      </c>
      <c r="C1963" s="3" t="s">
        <v>1962</v>
      </c>
      <c r="D1963" s="3" t="s">
        <v>6071</v>
      </c>
      <c r="E1963"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41147.861307870371</v>
      </c>
      <c r="T1963" s="10">
        <f t="shared" si="123"/>
        <v>41187.832638888889</v>
      </c>
    </row>
    <row r="1964" spans="1:20" ht="49" x14ac:dyDescent="0.25">
      <c r="A1964" s="6">
        <f t="shared" si="120"/>
        <v>192.92500000000001</v>
      </c>
      <c r="B1964">
        <v>1962</v>
      </c>
      <c r="C1964" s="3" t="s">
        <v>1963</v>
      </c>
      <c r="D1964" s="3" t="s">
        <v>6072</v>
      </c>
      <c r="E1964"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41742.447175925925</v>
      </c>
      <c r="T1964" s="10">
        <f t="shared" si="123"/>
        <v>41772.447175925925</v>
      </c>
    </row>
    <row r="1965" spans="1:20" ht="49" x14ac:dyDescent="0.25">
      <c r="A1965" s="6">
        <f t="shared" si="120"/>
        <v>126.8842105263158</v>
      </c>
      <c r="B1965">
        <v>1963</v>
      </c>
      <c r="C1965" s="3" t="s">
        <v>1964</v>
      </c>
      <c r="D1965" s="3" t="s">
        <v>6073</v>
      </c>
      <c r="E1965">
        <v>19000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41863.096458333333</v>
      </c>
      <c r="T1965" s="10">
        <f t="shared" si="123"/>
        <v>41898.096458333333</v>
      </c>
    </row>
    <row r="1966" spans="1:20" ht="49" x14ac:dyDescent="0.25">
      <c r="A1966" s="6">
        <f t="shared" si="120"/>
        <v>259.57748878923763</v>
      </c>
      <c r="B1966">
        <v>1964</v>
      </c>
      <c r="C1966" s="3" t="s">
        <v>1965</v>
      </c>
      <c r="D1966" s="3" t="s">
        <v>6074</v>
      </c>
      <c r="E1966">
        <v>89200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42451.939490740733</v>
      </c>
      <c r="T1966" s="10">
        <f t="shared" si="123"/>
        <v>42481.939490740733</v>
      </c>
    </row>
    <row r="1967" spans="1:20" ht="49" x14ac:dyDescent="0.25">
      <c r="A1967" s="6">
        <f t="shared" si="120"/>
        <v>262.27999999999997</v>
      </c>
      <c r="B1967">
        <v>1965</v>
      </c>
      <c r="C1967" s="3" t="s">
        <v>1966</v>
      </c>
      <c r="D1967" s="3" t="s">
        <v>6075</v>
      </c>
      <c r="E1967"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40897.755902777775</v>
      </c>
      <c r="T1967" s="10">
        <f t="shared" si="123"/>
        <v>40919.708333333328</v>
      </c>
    </row>
    <row r="1968" spans="1:20" ht="49" x14ac:dyDescent="0.25">
      <c r="A1968" s="6">
        <f t="shared" si="120"/>
        <v>206.74308999999997</v>
      </c>
      <c r="B1968">
        <v>1966</v>
      </c>
      <c r="C1968" s="3" t="s">
        <v>1967</v>
      </c>
      <c r="D1968" s="3" t="s">
        <v>6076</v>
      </c>
      <c r="E1968"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41835.207152777773</v>
      </c>
      <c r="T1968" s="10">
        <f t="shared" si="123"/>
        <v>41865.207152777773</v>
      </c>
    </row>
    <row r="1969" spans="1:20" ht="49" x14ac:dyDescent="0.25">
      <c r="A1969" s="6">
        <f t="shared" si="120"/>
        <v>370.13</v>
      </c>
      <c r="B1969">
        <v>1967</v>
      </c>
      <c r="C1969" s="3" t="s">
        <v>1968</v>
      </c>
      <c r="D1969" s="3" t="s">
        <v>6077</v>
      </c>
      <c r="E1969"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41730.330196759256</v>
      </c>
      <c r="T1969" s="10">
        <f t="shared" si="123"/>
        <v>41760.330196759256</v>
      </c>
    </row>
    <row r="1970" spans="1:20" ht="33" x14ac:dyDescent="0.25">
      <c r="A1970" s="6">
        <f t="shared" si="120"/>
        <v>284.96600000000001</v>
      </c>
      <c r="B1970">
        <v>1968</v>
      </c>
      <c r="C1970" s="3" t="s">
        <v>1969</v>
      </c>
      <c r="D1970" s="3" t="s">
        <v>6078</v>
      </c>
      <c r="E1970"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42676.253645833327</v>
      </c>
      <c r="T1970" s="10">
        <f t="shared" si="123"/>
        <v>42707.295312499999</v>
      </c>
    </row>
    <row r="1971" spans="1:20" ht="49" x14ac:dyDescent="0.25">
      <c r="A1971" s="6">
        <f t="shared" si="120"/>
        <v>579.08000000000004</v>
      </c>
      <c r="B1971">
        <v>1969</v>
      </c>
      <c r="C1971" s="3" t="s">
        <v>1970</v>
      </c>
      <c r="D1971" s="3" t="s">
        <v>6079</v>
      </c>
      <c r="E1971">
        <v>20000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42557.459120370368</v>
      </c>
      <c r="T1971" s="10">
        <f t="shared" si="123"/>
        <v>42587.459120370368</v>
      </c>
    </row>
    <row r="1972" spans="1:20" ht="49" x14ac:dyDescent="0.25">
      <c r="A1972" s="6">
        <f t="shared" si="120"/>
        <v>1131.8</v>
      </c>
      <c r="B1972">
        <v>1970</v>
      </c>
      <c r="C1972" s="3" t="s">
        <v>1971</v>
      </c>
      <c r="D1972" s="3" t="s">
        <v>6080</v>
      </c>
      <c r="E1972"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41323.859965277778</v>
      </c>
      <c r="T1972" s="10">
        <f t="shared" si="123"/>
        <v>41383.818298611113</v>
      </c>
    </row>
    <row r="1973" spans="1:20" ht="49" x14ac:dyDescent="0.25">
      <c r="A1973" s="6">
        <f t="shared" si="120"/>
        <v>263.02771750000005</v>
      </c>
      <c r="B1973">
        <v>1971</v>
      </c>
      <c r="C1973" s="3" t="s">
        <v>1972</v>
      </c>
      <c r="D1973" s="3" t="s">
        <v>6081</v>
      </c>
      <c r="E1973"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41561.16737268518</v>
      </c>
      <c r="T1973" s="10">
        <f t="shared" si="123"/>
        <v>41592.833333333328</v>
      </c>
    </row>
    <row r="1974" spans="1:20" ht="49" x14ac:dyDescent="0.25">
      <c r="A1974" s="6">
        <f t="shared" si="120"/>
        <v>674.48</v>
      </c>
      <c r="B1974">
        <v>1972</v>
      </c>
      <c r="C1974" s="3" t="s">
        <v>1973</v>
      </c>
      <c r="D1974" s="3" t="s">
        <v>6082</v>
      </c>
      <c r="E1974"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41200.678749999999</v>
      </c>
      <c r="T1974" s="10">
        <f t="shared" si="123"/>
        <v>41230.720416666663</v>
      </c>
    </row>
    <row r="1975" spans="1:20" ht="49" x14ac:dyDescent="0.25">
      <c r="A1975" s="6">
        <f t="shared" si="120"/>
        <v>256.83081313131311</v>
      </c>
      <c r="B1975">
        <v>1973</v>
      </c>
      <c r="C1975" s="3" t="s">
        <v>1974</v>
      </c>
      <c r="D1975" s="3" t="s">
        <v>6083</v>
      </c>
      <c r="E1975"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42549.389629629623</v>
      </c>
      <c r="T1975" s="10">
        <f t="shared" si="123"/>
        <v>42587.958333333336</v>
      </c>
    </row>
    <row r="1976" spans="1:20" ht="49" x14ac:dyDescent="0.25">
      <c r="A1976" s="6">
        <f t="shared" si="120"/>
        <v>375.49599999999998</v>
      </c>
      <c r="B1976">
        <v>1974</v>
      </c>
      <c r="C1976" s="3" t="s">
        <v>1975</v>
      </c>
      <c r="D1976" s="3" t="s">
        <v>6084</v>
      </c>
      <c r="E1976">
        <v>20000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41445.000798611109</v>
      </c>
      <c r="T1976" s="10">
        <f t="shared" si="123"/>
        <v>41505.000798611109</v>
      </c>
    </row>
    <row r="1977" spans="1:20" ht="33" x14ac:dyDescent="0.25">
      <c r="A1977" s="6">
        <f t="shared" si="120"/>
        <v>208.70837499999996</v>
      </c>
      <c r="B1977">
        <v>1975</v>
      </c>
      <c r="C1977" s="3" t="s">
        <v>1976</v>
      </c>
      <c r="D1977" s="3" t="s">
        <v>6085</v>
      </c>
      <c r="E1977"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41313.42188657407</v>
      </c>
      <c r="T1977" s="10">
        <f t="shared" si="123"/>
        <v>41343.42188657407</v>
      </c>
    </row>
    <row r="1978" spans="1:20" ht="33" x14ac:dyDescent="0.25">
      <c r="A1978" s="6">
        <f t="shared" si="120"/>
        <v>346.6</v>
      </c>
      <c r="B1978">
        <v>1976</v>
      </c>
      <c r="C1978" s="3" t="s">
        <v>1977</v>
      </c>
      <c r="D1978" s="3" t="s">
        <v>6086</v>
      </c>
      <c r="E1978">
        <v>4000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41438.566261574073</v>
      </c>
      <c r="T1978" s="10">
        <f t="shared" si="123"/>
        <v>41468.566261574073</v>
      </c>
    </row>
    <row r="1979" spans="1:20" ht="49" x14ac:dyDescent="0.25">
      <c r="A1979" s="6">
        <f t="shared" si="120"/>
        <v>402.33</v>
      </c>
      <c r="B1979">
        <v>1977</v>
      </c>
      <c r="C1979" s="3" t="s">
        <v>1978</v>
      </c>
      <c r="D1979" s="3" t="s">
        <v>6087</v>
      </c>
      <c r="E1979"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42310.883564814816</v>
      </c>
      <c r="T1979" s="10">
        <f t="shared" si="123"/>
        <v>42356.999305555553</v>
      </c>
    </row>
    <row r="1980" spans="1:20" ht="49" x14ac:dyDescent="0.25">
      <c r="A1980" s="6">
        <f t="shared" si="120"/>
        <v>1026.8451399999999</v>
      </c>
      <c r="B1980">
        <v>1978</v>
      </c>
      <c r="C1980" s="3" t="s">
        <v>1979</v>
      </c>
      <c r="D1980" s="3" t="s">
        <v>6088</v>
      </c>
      <c r="E1980"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41038.892268518517</v>
      </c>
      <c r="T1980" s="10">
        <f t="shared" si="123"/>
        <v>41071.958333333328</v>
      </c>
    </row>
    <row r="1981" spans="1:20" ht="33" x14ac:dyDescent="0.25">
      <c r="A1981" s="6">
        <f t="shared" si="120"/>
        <v>114.901155</v>
      </c>
      <c r="B1981">
        <v>1979</v>
      </c>
      <c r="C1981" s="3" t="s">
        <v>1980</v>
      </c>
      <c r="D1981" s="3" t="s">
        <v>6089</v>
      </c>
      <c r="E1981"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42290.12668981481</v>
      </c>
      <c r="T1981" s="10">
        <f t="shared" si="123"/>
        <v>42326.874305555553</v>
      </c>
    </row>
    <row r="1982" spans="1:20" ht="33" x14ac:dyDescent="0.25">
      <c r="A1982" s="6">
        <f t="shared" si="120"/>
        <v>354.82402000000002</v>
      </c>
      <c r="B1982">
        <v>1980</v>
      </c>
      <c r="C1982" s="3" t="s">
        <v>1981</v>
      </c>
      <c r="D1982" s="3" t="s">
        <v>6090</v>
      </c>
      <c r="E1982">
        <v>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42423.209050925921</v>
      </c>
      <c r="T1982" s="10">
        <f t="shared" si="123"/>
        <v>42463.167384259257</v>
      </c>
    </row>
    <row r="1983" spans="1:20" ht="49" x14ac:dyDescent="0.25">
      <c r="A1983" s="6">
        <f t="shared" si="120"/>
        <v>5.0799999999999956</v>
      </c>
      <c r="B1983">
        <v>1981</v>
      </c>
      <c r="C1983" s="3" t="s">
        <v>1982</v>
      </c>
      <c r="D1983" s="3" t="s">
        <v>6091</v>
      </c>
      <c r="E1983">
        <v>7500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41799.391956018517</v>
      </c>
      <c r="T1983" s="10">
        <f t="shared" si="123"/>
        <v>41829.391956018517</v>
      </c>
    </row>
    <row r="1984" spans="1:20" ht="49" x14ac:dyDescent="0.25">
      <c r="A1984" s="6">
        <f t="shared" si="120"/>
        <v>0</v>
      </c>
      <c r="B1984">
        <v>1982</v>
      </c>
      <c r="C1984" s="3" t="s">
        <v>1983</v>
      </c>
      <c r="D1984" s="3" t="s">
        <v>6092</v>
      </c>
      <c r="E1984">
        <v>180000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42678.253321759257</v>
      </c>
      <c r="T1984" s="10">
        <f t="shared" si="123"/>
        <v>42708.294988425921</v>
      </c>
    </row>
    <row r="1985" spans="1:20" ht="49" x14ac:dyDescent="0.25">
      <c r="A1985" s="6">
        <f t="shared" si="120"/>
        <v>4.3000000000000043</v>
      </c>
      <c r="B1985">
        <v>1983</v>
      </c>
      <c r="C1985" s="3" t="s">
        <v>1984</v>
      </c>
      <c r="D1985" s="3" t="s">
        <v>6093</v>
      </c>
      <c r="E1985">
        <v>33000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42592.678449074076</v>
      </c>
      <c r="T1985" s="10">
        <f t="shared" si="123"/>
        <v>42614.958333333336</v>
      </c>
    </row>
    <row r="1986" spans="1:20" ht="65" x14ac:dyDescent="0.25">
      <c r="A1986" s="6">
        <f t="shared" si="120"/>
        <v>21.146666666666668</v>
      </c>
      <c r="B1986">
        <v>1984</v>
      </c>
      <c r="C1986" s="3" t="s">
        <v>1985</v>
      </c>
      <c r="D1986" s="3" t="s">
        <v>6094</v>
      </c>
      <c r="E1986">
        <v>15000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41913.456956018512</v>
      </c>
      <c r="T1986" s="10">
        <f t="shared" si="123"/>
        <v>41973.498622685183</v>
      </c>
    </row>
    <row r="1987" spans="1:20" ht="49" x14ac:dyDescent="0.25">
      <c r="A1987" s="6">
        <f t="shared" ref="A1987:A2050" si="124">((F1987-E1987)/E1987+1)*100</f>
        <v>3.1874999999999987</v>
      </c>
      <c r="B1987">
        <v>1985</v>
      </c>
      <c r="C1987" s="3" t="s">
        <v>1986</v>
      </c>
      <c r="D1987" s="3" t="s">
        <v>6095</v>
      </c>
      <c r="E1987">
        <v>1600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>
        <f t="shared" ref="P1987:P2050" si="125">F1987/M1987</f>
        <v>12.75</v>
      </c>
      <c r="Q1987" t="s">
        <v>8338</v>
      </c>
      <c r="R1987" t="s">
        <v>8350</v>
      </c>
      <c r="S1987" s="10">
        <f t="shared" ref="S1987:S2050" si="126">(((K1987/60)/60)/24)+DATE(1970,1,1)+(-8/24)</f>
        <v>42555.365405092591</v>
      </c>
      <c r="T1987" s="10">
        <f t="shared" ref="T1987:T2050" si="127">(((J1987/60)/60)/24)+DATE(1970,1,1)+(-8/24)</f>
        <v>42584.624999999993</v>
      </c>
    </row>
    <row r="1988" spans="1:20" ht="49" x14ac:dyDescent="0.25">
      <c r="A1988" s="6">
        <f t="shared" si="124"/>
        <v>4.9999999999994493E-2</v>
      </c>
      <c r="B1988">
        <v>1986</v>
      </c>
      <c r="C1988" s="3" t="s">
        <v>1987</v>
      </c>
      <c r="D1988" s="3" t="s">
        <v>6096</v>
      </c>
      <c r="E1988">
        <v>2000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42413.100497685176</v>
      </c>
      <c r="T1988" s="10">
        <f t="shared" si="127"/>
        <v>42443.058831018519</v>
      </c>
    </row>
    <row r="1989" spans="1:20" ht="33" x14ac:dyDescent="0.25">
      <c r="A1989" s="6">
        <f t="shared" si="124"/>
        <v>42.472727272727276</v>
      </c>
      <c r="B1989">
        <v>1987</v>
      </c>
      <c r="C1989" s="3" t="s">
        <v>1988</v>
      </c>
      <c r="D1989" s="3" t="s">
        <v>6097</v>
      </c>
      <c r="E1989">
        <v>5500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42034.306435185186</v>
      </c>
      <c r="T1989" s="10">
        <f t="shared" si="127"/>
        <v>42064.306435185186</v>
      </c>
    </row>
    <row r="1990" spans="1:20" ht="18" x14ac:dyDescent="0.25">
      <c r="A1990" s="6">
        <f t="shared" si="124"/>
        <v>0.41666666666666519</v>
      </c>
      <c r="B1990">
        <v>1988</v>
      </c>
      <c r="C1990" s="3" t="s">
        <v>1989</v>
      </c>
      <c r="D1990" s="3" t="s">
        <v>6098</v>
      </c>
      <c r="E1990">
        <v>6000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42206.429884259262</v>
      </c>
      <c r="T1990" s="10">
        <f t="shared" si="127"/>
        <v>42236.429884259262</v>
      </c>
    </row>
    <row r="1991" spans="1:20" ht="49" x14ac:dyDescent="0.25">
      <c r="A1991" s="6">
        <f t="shared" si="124"/>
        <v>1.0000000000000009</v>
      </c>
      <c r="B1991">
        <v>1989</v>
      </c>
      <c r="C1991" s="3" t="s">
        <v>1990</v>
      </c>
      <c r="D1991" s="3" t="s">
        <v>6099</v>
      </c>
      <c r="E1991">
        <v>5000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42685.347314814811</v>
      </c>
      <c r="T1991" s="10">
        <f t="shared" si="127"/>
        <v>42715.347314814811</v>
      </c>
    </row>
    <row r="1992" spans="1:20" ht="49" x14ac:dyDescent="0.25">
      <c r="A1992" s="6">
        <f t="shared" si="124"/>
        <v>16.966666666666661</v>
      </c>
      <c r="B1992">
        <v>1990</v>
      </c>
      <c r="C1992" s="3" t="s">
        <v>1991</v>
      </c>
      <c r="D1992" s="3" t="s">
        <v>6100</v>
      </c>
      <c r="E1992">
        <v>3000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42397.862638888888</v>
      </c>
      <c r="T1992" s="10">
        <f t="shared" si="127"/>
        <v>42412.862638888888</v>
      </c>
    </row>
    <row r="1993" spans="1:20" ht="33" x14ac:dyDescent="0.25">
      <c r="A1993" s="6">
        <f t="shared" si="124"/>
        <v>6.9999999999999947</v>
      </c>
      <c r="B1993">
        <v>1991</v>
      </c>
      <c r="C1993" s="3" t="s">
        <v>1992</v>
      </c>
      <c r="D1993" s="3" t="s">
        <v>6101</v>
      </c>
      <c r="E1993">
        <v>2000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42167.560023148144</v>
      </c>
      <c r="T1993" s="10">
        <f t="shared" si="127"/>
        <v>42188.560023148144</v>
      </c>
    </row>
    <row r="1994" spans="1:20" ht="33" x14ac:dyDescent="0.25">
      <c r="A1994" s="6">
        <f t="shared" si="124"/>
        <v>0.13333333333332975</v>
      </c>
      <c r="B1994">
        <v>1992</v>
      </c>
      <c r="C1994" s="3" t="s">
        <v>1993</v>
      </c>
      <c r="D1994" s="3" t="s">
        <v>6102</v>
      </c>
      <c r="E1994">
        <v>1500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42022.810081018521</v>
      </c>
      <c r="T1994" s="10">
        <f t="shared" si="127"/>
        <v>42052.810081018521</v>
      </c>
    </row>
    <row r="1995" spans="1:20" ht="49" x14ac:dyDescent="0.25">
      <c r="A1995" s="6">
        <f t="shared" si="124"/>
        <v>0</v>
      </c>
      <c r="B1995">
        <v>1993</v>
      </c>
      <c r="C1995" s="3" t="s">
        <v>1994</v>
      </c>
      <c r="D1995" s="3" t="s">
        <v>6103</v>
      </c>
      <c r="E1995">
        <v>2000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42329.255057870374</v>
      </c>
      <c r="T1995" s="10">
        <f t="shared" si="127"/>
        <v>42359.255057870374</v>
      </c>
    </row>
    <row r="1996" spans="1:20" ht="49" x14ac:dyDescent="0.25">
      <c r="A1996" s="6">
        <f t="shared" si="124"/>
        <v>0</v>
      </c>
      <c r="B1996">
        <v>1994</v>
      </c>
      <c r="C1996" s="3" t="s">
        <v>1995</v>
      </c>
      <c r="D1996" s="3" t="s">
        <v>6104</v>
      </c>
      <c r="E1996">
        <v>3200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42650.672939814809</v>
      </c>
      <c r="T1996" s="10">
        <f t="shared" si="127"/>
        <v>42710.714606481481</v>
      </c>
    </row>
    <row r="1997" spans="1:20" ht="49" x14ac:dyDescent="0.25">
      <c r="A1997" s="6">
        <f t="shared" si="124"/>
        <v>7.7999999999999954</v>
      </c>
      <c r="B1997">
        <v>1995</v>
      </c>
      <c r="C1997" s="3" t="s">
        <v>1996</v>
      </c>
      <c r="D1997" s="3" t="s">
        <v>6105</v>
      </c>
      <c r="E1997">
        <v>1000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42181.568703703706</v>
      </c>
      <c r="T1997" s="10">
        <f t="shared" si="127"/>
        <v>42201.568703703706</v>
      </c>
    </row>
    <row r="1998" spans="1:20" ht="49" x14ac:dyDescent="0.25">
      <c r="A1998" s="6">
        <f t="shared" si="124"/>
        <v>0</v>
      </c>
      <c r="B1998">
        <v>1996</v>
      </c>
      <c r="C1998" s="3" t="s">
        <v>1997</v>
      </c>
      <c r="D1998" s="3" t="s">
        <v>6106</v>
      </c>
      <c r="E1998">
        <v>133800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41800.486238425925</v>
      </c>
      <c r="T1998" s="10">
        <f t="shared" si="127"/>
        <v>41830.486238425925</v>
      </c>
    </row>
    <row r="1999" spans="1:20" ht="49" x14ac:dyDescent="0.25">
      <c r="A1999" s="6">
        <f t="shared" si="124"/>
        <v>0</v>
      </c>
      <c r="B1999">
        <v>1997</v>
      </c>
      <c r="C1999" s="3" t="s">
        <v>1998</v>
      </c>
      <c r="D1999" s="3" t="s">
        <v>6107</v>
      </c>
      <c r="E1999">
        <v>6500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41847.597361111111</v>
      </c>
      <c r="T1999" s="10">
        <f t="shared" si="127"/>
        <v>41877.597361111111</v>
      </c>
    </row>
    <row r="2000" spans="1:20" ht="49" x14ac:dyDescent="0.25">
      <c r="A2000" s="6">
        <f t="shared" si="124"/>
        <v>26.200000000000003</v>
      </c>
      <c r="B2000">
        <v>1998</v>
      </c>
      <c r="C2000" s="3" t="s">
        <v>1999</v>
      </c>
      <c r="D2000" s="3" t="s">
        <v>6108</v>
      </c>
      <c r="E2000">
        <v>2500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41806.785162037035</v>
      </c>
      <c r="T2000" s="10">
        <f t="shared" si="127"/>
        <v>41851.785162037035</v>
      </c>
    </row>
    <row r="2001" spans="1:20" ht="49" x14ac:dyDescent="0.25">
      <c r="A2001" s="6">
        <f t="shared" si="124"/>
        <v>0.76129032258064333</v>
      </c>
      <c r="B2001">
        <v>1999</v>
      </c>
      <c r="C2001" s="3" t="s">
        <v>2000</v>
      </c>
      <c r="D2001" s="3" t="s">
        <v>6109</v>
      </c>
      <c r="E2001">
        <v>31000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41926.149398148147</v>
      </c>
      <c r="T2001" s="10">
        <f t="shared" si="127"/>
        <v>41956.191064814811</v>
      </c>
    </row>
    <row r="2002" spans="1:20" ht="49" x14ac:dyDescent="0.25">
      <c r="A2002" s="6">
        <f t="shared" si="124"/>
        <v>12.5</v>
      </c>
      <c r="B2002">
        <v>2000</v>
      </c>
      <c r="C2002" s="3" t="s">
        <v>2001</v>
      </c>
      <c r="D2002" s="3" t="s">
        <v>6110</v>
      </c>
      <c r="E2002">
        <v>5000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42345.618206018517</v>
      </c>
      <c r="T2002" s="10">
        <f t="shared" si="127"/>
        <v>42375.618206018517</v>
      </c>
    </row>
    <row r="2003" spans="1:20" ht="33" x14ac:dyDescent="0.25">
      <c r="A2003" s="6">
        <f t="shared" si="124"/>
        <v>382.12909090909091</v>
      </c>
      <c r="B2003">
        <v>2001</v>
      </c>
      <c r="C2003" s="3" t="s">
        <v>2002</v>
      </c>
      <c r="D2003" s="3" t="s">
        <v>6111</v>
      </c>
      <c r="E2003">
        <v>55000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42135.876342592594</v>
      </c>
      <c r="T2003" s="10">
        <f t="shared" si="127"/>
        <v>42167.499999999993</v>
      </c>
    </row>
    <row r="2004" spans="1:20" ht="49" x14ac:dyDescent="0.25">
      <c r="A2004" s="6">
        <f t="shared" si="124"/>
        <v>216.79421999999997</v>
      </c>
      <c r="B2004">
        <v>2002</v>
      </c>
      <c r="C2004" s="3" t="s">
        <v>2003</v>
      </c>
      <c r="D2004" s="3" t="s">
        <v>6112</v>
      </c>
      <c r="E2004"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42728.378969907404</v>
      </c>
      <c r="T2004" s="10">
        <f t="shared" si="127"/>
        <v>42758.378969907404</v>
      </c>
    </row>
    <row r="2005" spans="1:20" ht="65" x14ac:dyDescent="0.25">
      <c r="A2005" s="6">
        <f t="shared" si="124"/>
        <v>312</v>
      </c>
      <c r="B2005">
        <v>2003</v>
      </c>
      <c r="C2005" s="3" t="s">
        <v>2004</v>
      </c>
      <c r="D2005" s="3" t="s">
        <v>6113</v>
      </c>
      <c r="E2005"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40346.792268518519</v>
      </c>
      <c r="T2005" s="10">
        <f t="shared" si="127"/>
        <v>40361.625</v>
      </c>
    </row>
    <row r="2006" spans="1:20" ht="49" x14ac:dyDescent="0.25">
      <c r="A2006" s="6">
        <f t="shared" si="124"/>
        <v>234.42048</v>
      </c>
      <c r="B2006">
        <v>2004</v>
      </c>
      <c r="C2006" s="3" t="s">
        <v>2005</v>
      </c>
      <c r="D2006" s="3" t="s">
        <v>6114</v>
      </c>
      <c r="E2006"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41800.271562499998</v>
      </c>
      <c r="T2006" s="10">
        <f t="shared" si="127"/>
        <v>41830.271562499998</v>
      </c>
    </row>
    <row r="2007" spans="1:20" ht="49" x14ac:dyDescent="0.25">
      <c r="A2007" s="6">
        <f t="shared" si="124"/>
        <v>123.68010000000001</v>
      </c>
      <c r="B2007">
        <v>2005</v>
      </c>
      <c r="C2007" s="3" t="s">
        <v>2006</v>
      </c>
      <c r="D2007" s="3" t="s">
        <v>6115</v>
      </c>
      <c r="E2007"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41535.479374999995</v>
      </c>
      <c r="T2007" s="10">
        <f t="shared" si="127"/>
        <v>41562.832638888889</v>
      </c>
    </row>
    <row r="2008" spans="1:20" ht="49" x14ac:dyDescent="0.25">
      <c r="A2008" s="6">
        <f t="shared" si="124"/>
        <v>247.83999999999997</v>
      </c>
      <c r="B2008">
        <v>2006</v>
      </c>
      <c r="C2008" s="3" t="s">
        <v>2007</v>
      </c>
      <c r="D2008" s="3" t="s">
        <v>6116</v>
      </c>
      <c r="E2008"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41941.167187499996</v>
      </c>
      <c r="T2008" s="10">
        <f t="shared" si="127"/>
        <v>41976.208854166667</v>
      </c>
    </row>
    <row r="2009" spans="1:20" ht="49" x14ac:dyDescent="0.25">
      <c r="A2009" s="6">
        <f t="shared" si="124"/>
        <v>115.7092</v>
      </c>
      <c r="B2009">
        <v>2007</v>
      </c>
      <c r="C2009" s="3" t="s">
        <v>2008</v>
      </c>
      <c r="D2009" s="3" t="s">
        <v>6117</v>
      </c>
      <c r="E2009"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40347.504467592589</v>
      </c>
      <c r="T2009" s="10">
        <f t="shared" si="127"/>
        <v>40413.833333333328</v>
      </c>
    </row>
    <row r="2010" spans="1:20" ht="49" x14ac:dyDescent="0.25">
      <c r="A2010" s="6">
        <f t="shared" si="124"/>
        <v>117.07484768810599</v>
      </c>
      <c r="B2010">
        <v>2008</v>
      </c>
      <c r="C2010" s="3" t="s">
        <v>2009</v>
      </c>
      <c r="D2010" s="3" t="s">
        <v>6118</v>
      </c>
      <c r="E2010"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40761.271087962959</v>
      </c>
      <c r="T2010" s="10">
        <f t="shared" si="127"/>
        <v>40805.271087962959</v>
      </c>
    </row>
    <row r="2011" spans="1:20" ht="49" x14ac:dyDescent="0.25">
      <c r="A2011" s="6">
        <f t="shared" si="124"/>
        <v>305.15800000000002</v>
      </c>
      <c r="B2011">
        <v>2009</v>
      </c>
      <c r="C2011" s="3" t="s">
        <v>2010</v>
      </c>
      <c r="D2011" s="3" t="s">
        <v>6119</v>
      </c>
      <c r="E2011">
        <v>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42660.990081018514</v>
      </c>
      <c r="T2011" s="10">
        <f t="shared" si="127"/>
        <v>42697.031747685185</v>
      </c>
    </row>
    <row r="2012" spans="1:20" ht="33" x14ac:dyDescent="0.25">
      <c r="A2012" s="6">
        <f t="shared" si="124"/>
        <v>320.05299999999994</v>
      </c>
      <c r="B2012">
        <v>2010</v>
      </c>
      <c r="C2012" s="3" t="s">
        <v>2011</v>
      </c>
      <c r="D2012" s="3" t="s">
        <v>6120</v>
      </c>
      <c r="E2012"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42570.663090277776</v>
      </c>
      <c r="T2012" s="10">
        <f t="shared" si="127"/>
        <v>42600.663090277776</v>
      </c>
    </row>
    <row r="2013" spans="1:20" ht="49" x14ac:dyDescent="0.25">
      <c r="A2013" s="6">
        <f t="shared" si="124"/>
        <v>819.56400000000008</v>
      </c>
      <c r="B2013">
        <v>2011</v>
      </c>
      <c r="C2013" s="3" t="s">
        <v>2012</v>
      </c>
      <c r="D2013" s="3" t="s">
        <v>6121</v>
      </c>
      <c r="E2013">
        <v>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42347.025150462963</v>
      </c>
      <c r="T2013" s="10">
        <f t="shared" si="127"/>
        <v>42380.624999999993</v>
      </c>
    </row>
    <row r="2014" spans="1:20" ht="49" x14ac:dyDescent="0.25">
      <c r="A2014" s="6">
        <f t="shared" si="124"/>
        <v>234.90000000000003</v>
      </c>
      <c r="B2014">
        <v>2012</v>
      </c>
      <c r="C2014" s="3" t="s">
        <v>2013</v>
      </c>
      <c r="D2014" s="3" t="s">
        <v>6122</v>
      </c>
      <c r="E2014"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42010.488900462959</v>
      </c>
      <c r="T2014" s="10">
        <f t="shared" si="127"/>
        <v>42040.488900462959</v>
      </c>
    </row>
    <row r="2015" spans="1:20" ht="49" x14ac:dyDescent="0.25">
      <c r="A2015" s="6">
        <f t="shared" si="124"/>
        <v>494.91374999999999</v>
      </c>
      <c r="B2015">
        <v>2013</v>
      </c>
      <c r="C2015" s="3" t="s">
        <v>2014</v>
      </c>
      <c r="D2015" s="3" t="s">
        <v>6123</v>
      </c>
      <c r="E2015"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42499.627476851849</v>
      </c>
      <c r="T2015" s="10">
        <f t="shared" si="127"/>
        <v>42559.627476851849</v>
      </c>
    </row>
    <row r="2016" spans="1:20" ht="49" x14ac:dyDescent="0.25">
      <c r="A2016" s="6">
        <f t="shared" si="124"/>
        <v>7813.7822333333334</v>
      </c>
      <c r="B2016">
        <v>2014</v>
      </c>
      <c r="C2016" s="3" t="s">
        <v>2015</v>
      </c>
      <c r="D2016" s="3" t="s">
        <v>6124</v>
      </c>
      <c r="E2016"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41323.881238425922</v>
      </c>
      <c r="T2016" s="10">
        <f t="shared" si="127"/>
        <v>41357.839571759258</v>
      </c>
    </row>
    <row r="2017" spans="1:20" ht="49" x14ac:dyDescent="0.25">
      <c r="A2017" s="6">
        <f t="shared" si="124"/>
        <v>113.00013888888888</v>
      </c>
      <c r="B2017">
        <v>2015</v>
      </c>
      <c r="C2017" s="3" t="s">
        <v>2016</v>
      </c>
      <c r="D2017" s="3" t="s">
        <v>6125</v>
      </c>
      <c r="E2017"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40765.543553240735</v>
      </c>
      <c r="T2017" s="10">
        <f t="shared" si="127"/>
        <v>40795.543553240735</v>
      </c>
    </row>
    <row r="2018" spans="1:20" ht="33" x14ac:dyDescent="0.25">
      <c r="A2018" s="6">
        <f t="shared" si="124"/>
        <v>921.54219999999998</v>
      </c>
      <c r="B2018">
        <v>2016</v>
      </c>
      <c r="C2018" s="3" t="s">
        <v>2017</v>
      </c>
      <c r="D2018" s="3" t="s">
        <v>6126</v>
      </c>
      <c r="E2018"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41312.547442129624</v>
      </c>
      <c r="T2018" s="10">
        <f t="shared" si="127"/>
        <v>41342.547442129624</v>
      </c>
    </row>
    <row r="2019" spans="1:20" ht="49" x14ac:dyDescent="0.25">
      <c r="A2019" s="6">
        <f t="shared" si="124"/>
        <v>125.10239999999999</v>
      </c>
      <c r="B2019">
        <v>2017</v>
      </c>
      <c r="C2019" s="3" t="s">
        <v>2018</v>
      </c>
      <c r="D2019" s="3" t="s">
        <v>6127</v>
      </c>
      <c r="E2019"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40960.724016203698</v>
      </c>
      <c r="T2019" s="10">
        <f t="shared" si="127"/>
        <v>40991.833333333328</v>
      </c>
    </row>
    <row r="2020" spans="1:20" ht="49" x14ac:dyDescent="0.25">
      <c r="A2020" s="6">
        <f t="shared" si="124"/>
        <v>102.24343076923077</v>
      </c>
      <c r="B2020">
        <v>2018</v>
      </c>
      <c r="C2020" s="3" t="s">
        <v>2019</v>
      </c>
      <c r="D2020" s="3" t="s">
        <v>6128</v>
      </c>
      <c r="E2020">
        <v>65000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42199.032511574071</v>
      </c>
      <c r="T2020" s="10">
        <f t="shared" si="127"/>
        <v>42229.032511574071</v>
      </c>
    </row>
    <row r="2021" spans="1:20" ht="49" x14ac:dyDescent="0.25">
      <c r="A2021" s="6">
        <f t="shared" si="124"/>
        <v>484.90975000000003</v>
      </c>
      <c r="B2021">
        <v>2019</v>
      </c>
      <c r="C2021" s="3" t="s">
        <v>2020</v>
      </c>
      <c r="D2021" s="3" t="s">
        <v>6129</v>
      </c>
      <c r="E2021"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42605.375243055554</v>
      </c>
      <c r="T2021" s="10">
        <f t="shared" si="127"/>
        <v>42635.375243055554</v>
      </c>
    </row>
    <row r="2022" spans="1:20" ht="49" x14ac:dyDescent="0.25">
      <c r="A2022" s="6">
        <f t="shared" si="124"/>
        <v>192.33333333333334</v>
      </c>
      <c r="B2022">
        <v>2020</v>
      </c>
      <c r="C2022" s="3" t="s">
        <v>2021</v>
      </c>
      <c r="D2022" s="3" t="s">
        <v>6130</v>
      </c>
      <c r="E2022"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41736.76416666666</v>
      </c>
      <c r="T2022" s="10">
        <f t="shared" si="127"/>
        <v>41773.627777777772</v>
      </c>
    </row>
    <row r="2023" spans="1:20" ht="49" x14ac:dyDescent="0.25">
      <c r="A2023" s="6">
        <f t="shared" si="124"/>
        <v>281.10000000000002</v>
      </c>
      <c r="B2023">
        <v>2021</v>
      </c>
      <c r="C2023" s="3" t="s">
        <v>2022</v>
      </c>
      <c r="D2023" s="3" t="s">
        <v>6131</v>
      </c>
      <c r="E2023"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41860.737233796295</v>
      </c>
      <c r="T2023" s="10">
        <f t="shared" si="127"/>
        <v>41905.737233796295</v>
      </c>
    </row>
    <row r="2024" spans="1:20" ht="49" x14ac:dyDescent="0.25">
      <c r="A2024" s="6">
        <f t="shared" si="124"/>
        <v>125.13700000000001</v>
      </c>
      <c r="B2024">
        <v>2022</v>
      </c>
      <c r="C2024" s="3" t="s">
        <v>2023</v>
      </c>
      <c r="D2024" s="3" t="s">
        <v>6132</v>
      </c>
      <c r="E2024"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42502.23578703704</v>
      </c>
      <c r="T2024" s="10">
        <f t="shared" si="127"/>
        <v>42532.23578703704</v>
      </c>
    </row>
    <row r="2025" spans="1:20" ht="49" x14ac:dyDescent="0.25">
      <c r="A2025" s="6">
        <f t="shared" si="124"/>
        <v>161.459</v>
      </c>
      <c r="B2025">
        <v>2023</v>
      </c>
      <c r="C2025" s="3" t="s">
        <v>2024</v>
      </c>
      <c r="D2025" s="3" t="s">
        <v>6133</v>
      </c>
      <c r="E2025"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42136.087418981479</v>
      </c>
      <c r="T2025" s="10">
        <f t="shared" si="127"/>
        <v>42166.087418981479</v>
      </c>
    </row>
    <row r="2026" spans="1:20" ht="49" x14ac:dyDescent="0.25">
      <c r="A2026" s="6">
        <f t="shared" si="124"/>
        <v>585.35</v>
      </c>
      <c r="B2026">
        <v>2024</v>
      </c>
      <c r="C2026" s="3" t="s">
        <v>2025</v>
      </c>
      <c r="D2026" s="3" t="s">
        <v>6134</v>
      </c>
      <c r="E2026"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41099.633611111109</v>
      </c>
      <c r="T2026" s="10">
        <f t="shared" si="127"/>
        <v>41133.791666666664</v>
      </c>
    </row>
    <row r="2027" spans="1:20" ht="49" x14ac:dyDescent="0.25">
      <c r="A2027" s="6">
        <f t="shared" si="124"/>
        <v>201.14999999999998</v>
      </c>
      <c r="B2027">
        <v>2025</v>
      </c>
      <c r="C2027" s="3" t="s">
        <v>2026</v>
      </c>
      <c r="D2027" s="3" t="s">
        <v>6135</v>
      </c>
      <c r="E2027">
        <v>80000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42135.851226851846</v>
      </c>
      <c r="T2027" s="10">
        <f t="shared" si="127"/>
        <v>42165.851226851846</v>
      </c>
    </row>
    <row r="2028" spans="1:20" ht="33" x14ac:dyDescent="0.25">
      <c r="A2028" s="6">
        <f t="shared" si="124"/>
        <v>133.48307999999997</v>
      </c>
      <c r="B2028">
        <v>2026</v>
      </c>
      <c r="C2028" s="3" t="s">
        <v>2027</v>
      </c>
      <c r="D2028" s="3" t="s">
        <v>6136</v>
      </c>
      <c r="E2028"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41704.402604166666</v>
      </c>
      <c r="T2028" s="10">
        <f t="shared" si="127"/>
        <v>41749.832638888889</v>
      </c>
    </row>
    <row r="2029" spans="1:20" ht="49" x14ac:dyDescent="0.25">
      <c r="A2029" s="6">
        <f t="shared" si="124"/>
        <v>120.24900000000001</v>
      </c>
      <c r="B2029">
        <v>2027</v>
      </c>
      <c r="C2029" s="3" t="s">
        <v>2028</v>
      </c>
      <c r="D2029" s="3" t="s">
        <v>6137</v>
      </c>
      <c r="E2029"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42048.480543981481</v>
      </c>
      <c r="T2029" s="10">
        <f t="shared" si="127"/>
        <v>42093.438877314817</v>
      </c>
    </row>
    <row r="2030" spans="1:20" ht="33" x14ac:dyDescent="0.25">
      <c r="A2030" s="6">
        <f t="shared" si="124"/>
        <v>126.16666666666667</v>
      </c>
      <c r="B2030">
        <v>2028</v>
      </c>
      <c r="C2030" s="3" t="s">
        <v>2029</v>
      </c>
      <c r="D2030" s="3" t="s">
        <v>6138</v>
      </c>
      <c r="E2030"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40215.585717592592</v>
      </c>
      <c r="T2030" s="10">
        <f t="shared" si="127"/>
        <v>40252.579861111109</v>
      </c>
    </row>
    <row r="2031" spans="1:20" ht="33" x14ac:dyDescent="0.25">
      <c r="A2031" s="6">
        <f t="shared" si="124"/>
        <v>361.2</v>
      </c>
      <c r="B2031">
        <v>2029</v>
      </c>
      <c r="C2031" s="3" t="s">
        <v>2030</v>
      </c>
      <c r="D2031" s="3" t="s">
        <v>6139</v>
      </c>
      <c r="E2031"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41847.688437500001</v>
      </c>
      <c r="T2031" s="10">
        <f t="shared" si="127"/>
        <v>41877.688437500001</v>
      </c>
    </row>
    <row r="2032" spans="1:20" ht="49" x14ac:dyDescent="0.25">
      <c r="A2032" s="6">
        <f t="shared" si="124"/>
        <v>226.239013671875</v>
      </c>
      <c r="B2032">
        <v>2030</v>
      </c>
      <c r="C2032" s="3" t="s">
        <v>2031</v>
      </c>
      <c r="D2032" s="3" t="s">
        <v>6140</v>
      </c>
      <c r="E2032">
        <v>32768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41212.663148148145</v>
      </c>
      <c r="T2032" s="10">
        <f t="shared" si="127"/>
        <v>41242.663148148145</v>
      </c>
    </row>
    <row r="2033" spans="1:20" ht="33" x14ac:dyDescent="0.25">
      <c r="A2033" s="6">
        <f t="shared" si="124"/>
        <v>120.35</v>
      </c>
      <c r="B2033">
        <v>2031</v>
      </c>
      <c r="C2033" s="3" t="s">
        <v>2032</v>
      </c>
      <c r="D2033" s="3" t="s">
        <v>6141</v>
      </c>
      <c r="E2033">
        <v>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41974.995983796289</v>
      </c>
      <c r="T2033" s="10">
        <f t="shared" si="127"/>
        <v>42012.708333333336</v>
      </c>
    </row>
    <row r="2034" spans="1:20" ht="49" x14ac:dyDescent="0.25">
      <c r="A2034" s="6">
        <f t="shared" si="124"/>
        <v>304.18799999999999</v>
      </c>
      <c r="B2034">
        <v>2032</v>
      </c>
      <c r="C2034" s="3" t="s">
        <v>2033</v>
      </c>
      <c r="D2034" s="3" t="s">
        <v>6142</v>
      </c>
      <c r="E2034"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42689.23233796296</v>
      </c>
      <c r="T2034" s="10">
        <f t="shared" si="127"/>
        <v>42718.874999999993</v>
      </c>
    </row>
    <row r="2035" spans="1:20" ht="49" x14ac:dyDescent="0.25">
      <c r="A2035" s="6">
        <f t="shared" si="124"/>
        <v>178.67600000000002</v>
      </c>
      <c r="B2035">
        <v>2033</v>
      </c>
      <c r="C2035" s="3" t="s">
        <v>2034</v>
      </c>
      <c r="D2035" s="3" t="s">
        <v>6143</v>
      </c>
      <c r="E2035"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41724.749050925922</v>
      </c>
      <c r="T2035" s="10">
        <f t="shared" si="127"/>
        <v>41754.749050925922</v>
      </c>
    </row>
    <row r="2036" spans="1:20" ht="49" x14ac:dyDescent="0.25">
      <c r="A2036" s="6">
        <f t="shared" si="124"/>
        <v>386.81998717948721</v>
      </c>
      <c r="B2036">
        <v>2034</v>
      </c>
      <c r="C2036" s="3" t="s">
        <v>2035</v>
      </c>
      <c r="D2036" s="3" t="s">
        <v>6144</v>
      </c>
      <c r="E2036"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42075.796678240738</v>
      </c>
      <c r="T2036" s="10">
        <f t="shared" si="127"/>
        <v>42130.956944444442</v>
      </c>
    </row>
    <row r="2037" spans="1:20" ht="49" x14ac:dyDescent="0.25">
      <c r="A2037" s="6">
        <f t="shared" si="124"/>
        <v>211.03642500000001</v>
      </c>
      <c r="B2037">
        <v>2035</v>
      </c>
      <c r="C2037" s="3" t="s">
        <v>2036</v>
      </c>
      <c r="D2037" s="3" t="s">
        <v>6145</v>
      </c>
      <c r="E2037"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42311.29174768518</v>
      </c>
      <c r="T2037" s="10">
        <f t="shared" si="127"/>
        <v>42356.708333333336</v>
      </c>
    </row>
    <row r="2038" spans="1:20" ht="49" x14ac:dyDescent="0.25">
      <c r="A2038" s="6">
        <f t="shared" si="124"/>
        <v>131.66833333333332</v>
      </c>
      <c r="B2038">
        <v>2036</v>
      </c>
      <c r="C2038" s="3" t="s">
        <v>2037</v>
      </c>
      <c r="D2038" s="3" t="s">
        <v>6146</v>
      </c>
      <c r="E2038"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41738.531469907408</v>
      </c>
      <c r="T2038" s="10">
        <f t="shared" si="127"/>
        <v>41768.531469907408</v>
      </c>
    </row>
    <row r="2039" spans="1:20" ht="49" x14ac:dyDescent="0.25">
      <c r="A2039" s="6">
        <f t="shared" si="124"/>
        <v>300.47639999999996</v>
      </c>
      <c r="B2039">
        <v>2037</v>
      </c>
      <c r="C2039" s="3" t="s">
        <v>2038</v>
      </c>
      <c r="D2039" s="3" t="s">
        <v>6147</v>
      </c>
      <c r="E2039"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41577.876770833333</v>
      </c>
      <c r="T2039" s="10">
        <f t="shared" si="127"/>
        <v>41637.918437499997</v>
      </c>
    </row>
    <row r="2040" spans="1:20" ht="49" x14ac:dyDescent="0.25">
      <c r="A2040" s="6">
        <f t="shared" si="124"/>
        <v>420.51249999999999</v>
      </c>
      <c r="B2040">
        <v>2038</v>
      </c>
      <c r="C2040" s="3" t="s">
        <v>2039</v>
      </c>
      <c r="D2040" s="3" t="s">
        <v>6148</v>
      </c>
      <c r="E2040">
        <v>8000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41423.937743055554</v>
      </c>
      <c r="T2040" s="10">
        <f t="shared" si="127"/>
        <v>41456.416666666664</v>
      </c>
    </row>
    <row r="2041" spans="1:20" ht="33" x14ac:dyDescent="0.25">
      <c r="A2041" s="6">
        <f t="shared" si="124"/>
        <v>136.21680000000001</v>
      </c>
      <c r="B2041">
        <v>2039</v>
      </c>
      <c r="C2041" s="3" t="s">
        <v>2040</v>
      </c>
      <c r="D2041" s="3" t="s">
        <v>6149</v>
      </c>
      <c r="E2041"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42675.10561342592</v>
      </c>
      <c r="T2041" s="10">
        <f t="shared" si="127"/>
        <v>42704.874305555553</v>
      </c>
    </row>
    <row r="2042" spans="1:20" ht="33" x14ac:dyDescent="0.25">
      <c r="A2042" s="6">
        <f t="shared" si="124"/>
        <v>248.17133333333334</v>
      </c>
      <c r="B2042">
        <v>2040</v>
      </c>
      <c r="C2042" s="3" t="s">
        <v>2041</v>
      </c>
      <c r="D2042" s="3" t="s">
        <v>6150</v>
      </c>
      <c r="E2042"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41578.593784722223</v>
      </c>
      <c r="T2042" s="10">
        <f t="shared" si="127"/>
        <v>41593.635451388887</v>
      </c>
    </row>
    <row r="2043" spans="1:20" ht="49" x14ac:dyDescent="0.25">
      <c r="A2043" s="6">
        <f t="shared" si="124"/>
        <v>181.86315789473684</v>
      </c>
      <c r="B2043">
        <v>2041</v>
      </c>
      <c r="C2043" s="3" t="s">
        <v>2042</v>
      </c>
      <c r="D2043" s="3" t="s">
        <v>6151</v>
      </c>
      <c r="E2043"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42654.192442129628</v>
      </c>
      <c r="T2043" s="10">
        <f t="shared" si="127"/>
        <v>42684.234108796292</v>
      </c>
    </row>
    <row r="2044" spans="1:20" ht="49" x14ac:dyDescent="0.25">
      <c r="A2044" s="6">
        <f t="shared" si="124"/>
        <v>123.53</v>
      </c>
      <c r="B2044">
        <v>2042</v>
      </c>
      <c r="C2044" s="3" t="s">
        <v>2043</v>
      </c>
      <c r="D2044" s="3" t="s">
        <v>6152</v>
      </c>
      <c r="E2044"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42331.374699074069</v>
      </c>
      <c r="T2044" s="10">
        <f t="shared" si="127"/>
        <v>42391.374699074069</v>
      </c>
    </row>
    <row r="2045" spans="1:20" ht="49" x14ac:dyDescent="0.25">
      <c r="A2045" s="6">
        <f t="shared" si="124"/>
        <v>506.20938628158842</v>
      </c>
      <c r="B2045">
        <v>2043</v>
      </c>
      <c r="C2045" s="3" t="s">
        <v>2044</v>
      </c>
      <c r="D2045" s="3" t="s">
        <v>6153</v>
      </c>
      <c r="E2045"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42660.843483796292</v>
      </c>
      <c r="T2045" s="10">
        <f t="shared" si="127"/>
        <v>42714.874305555553</v>
      </c>
    </row>
    <row r="2046" spans="1:20" ht="49" x14ac:dyDescent="0.25">
      <c r="A2046" s="6">
        <f t="shared" si="124"/>
        <v>108.21333333333334</v>
      </c>
      <c r="B2046">
        <v>2044</v>
      </c>
      <c r="C2046" s="3" t="s">
        <v>2045</v>
      </c>
      <c r="D2046" s="3" t="s">
        <v>6154</v>
      </c>
      <c r="E2046"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42138.350856481477</v>
      </c>
      <c r="T2046" s="10">
        <f t="shared" si="127"/>
        <v>42168.350856481477</v>
      </c>
    </row>
    <row r="2047" spans="1:20" ht="49" x14ac:dyDescent="0.25">
      <c r="A2047" s="6">
        <f t="shared" si="124"/>
        <v>819.18387755102037</v>
      </c>
      <c r="B2047">
        <v>2045</v>
      </c>
      <c r="C2047" s="3" t="s">
        <v>2046</v>
      </c>
      <c r="D2047" s="3" t="s">
        <v>6155</v>
      </c>
      <c r="E2047"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41068.755173611105</v>
      </c>
      <c r="T2047" s="10">
        <f t="shared" si="127"/>
        <v>41098.755173611105</v>
      </c>
    </row>
    <row r="2048" spans="1:20" ht="49" x14ac:dyDescent="0.25">
      <c r="A2048" s="6">
        <f t="shared" si="124"/>
        <v>121.10000000000001</v>
      </c>
      <c r="B2048">
        <v>2046</v>
      </c>
      <c r="C2048" s="3" t="s">
        <v>2047</v>
      </c>
      <c r="D2048" s="3" t="s">
        <v>6156</v>
      </c>
      <c r="E2048"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41386.838472222218</v>
      </c>
      <c r="T2048" s="10">
        <f t="shared" si="127"/>
        <v>41416.838472222218</v>
      </c>
    </row>
    <row r="2049" spans="1:20" ht="49" x14ac:dyDescent="0.25">
      <c r="A2049" s="6">
        <f t="shared" si="124"/>
        <v>102.99897959183673</v>
      </c>
      <c r="B2049">
        <v>2047</v>
      </c>
      <c r="C2049" s="3" t="s">
        <v>2048</v>
      </c>
      <c r="D2049" s="3" t="s">
        <v>6157</v>
      </c>
      <c r="E2049">
        <v>98000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42081.570254629631</v>
      </c>
      <c r="T2049" s="10">
        <f t="shared" si="127"/>
        <v>42110.666666666664</v>
      </c>
    </row>
    <row r="2050" spans="1:20" ht="49" x14ac:dyDescent="0.25">
      <c r="A2050" s="6">
        <f t="shared" si="124"/>
        <v>148.33229411764705</v>
      </c>
      <c r="B2050">
        <v>2048</v>
      </c>
      <c r="C2050" s="3" t="s">
        <v>2049</v>
      </c>
      <c r="D2050" s="3" t="s">
        <v>6158</v>
      </c>
      <c r="E2050"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41387.318182870367</v>
      </c>
      <c r="T2050" s="10">
        <f t="shared" si="127"/>
        <v>41417.318182870367</v>
      </c>
    </row>
    <row r="2051" spans="1:20" ht="18" x14ac:dyDescent="0.25">
      <c r="A2051" s="6">
        <f t="shared" ref="A2051:A2114" si="128">((F2051-E2051)/E2051+1)*100</f>
        <v>120.19070000000001</v>
      </c>
      <c r="B2051">
        <v>2049</v>
      </c>
      <c r="C2051" s="3" t="s">
        <v>2050</v>
      </c>
      <c r="D2051" s="3" t="s">
        <v>6159</v>
      </c>
      <c r="E2051">
        <v>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>
        <f t="shared" ref="P2051:P2114" si="129">F2051/M2051</f>
        <v>80.991037735849048</v>
      </c>
      <c r="Q2051" t="s">
        <v>8319</v>
      </c>
      <c r="R2051" t="s">
        <v>8349</v>
      </c>
      <c r="S2051" s="10">
        <f t="shared" ref="S2051:S2114" si="130">(((K2051/60)/60)/24)+DATE(1970,1,1)+(-8/24)</f>
        <v>41575.194016203699</v>
      </c>
      <c r="T2051" s="10">
        <f t="shared" ref="T2051:T2114" si="131">(((J2051/60)/60)/24)+DATE(1970,1,1)+(-8/24)</f>
        <v>41610.624305555553</v>
      </c>
    </row>
    <row r="2052" spans="1:20" ht="49" x14ac:dyDescent="0.25">
      <c r="A2052" s="6">
        <f t="shared" si="128"/>
        <v>473.26999999999992</v>
      </c>
      <c r="B2052">
        <v>2050</v>
      </c>
      <c r="C2052" s="3" t="s">
        <v>2051</v>
      </c>
      <c r="D2052" s="3" t="s">
        <v>6160</v>
      </c>
      <c r="E2052"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42114.738171296289</v>
      </c>
      <c r="T2052" s="10">
        <f t="shared" si="131"/>
        <v>42154.738171296289</v>
      </c>
    </row>
    <row r="2053" spans="1:20" ht="49" x14ac:dyDescent="0.25">
      <c r="A2053" s="6">
        <f t="shared" si="128"/>
        <v>130.36250000000001</v>
      </c>
      <c r="B2053">
        <v>2051</v>
      </c>
      <c r="C2053" s="3" t="s">
        <v>2052</v>
      </c>
      <c r="D2053" s="3" t="s">
        <v>6161</v>
      </c>
      <c r="E2053"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41603.689085648148</v>
      </c>
      <c r="T2053" s="10">
        <f t="shared" si="131"/>
        <v>41633.689085648148</v>
      </c>
    </row>
    <row r="2054" spans="1:20" ht="49" x14ac:dyDescent="0.25">
      <c r="A2054" s="6">
        <f t="shared" si="128"/>
        <v>353.048</v>
      </c>
      <c r="B2054">
        <v>2052</v>
      </c>
      <c r="C2054" s="3" t="s">
        <v>2053</v>
      </c>
      <c r="D2054" s="3" t="s">
        <v>6162</v>
      </c>
      <c r="E2054"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42374.750613425924</v>
      </c>
      <c r="T2054" s="10">
        <f t="shared" si="131"/>
        <v>42419.750613425924</v>
      </c>
    </row>
    <row r="2055" spans="1:20" ht="49" x14ac:dyDescent="0.25">
      <c r="A2055" s="6">
        <f t="shared" si="128"/>
        <v>101.02</v>
      </c>
      <c r="B2055">
        <v>2053</v>
      </c>
      <c r="C2055" s="3" t="s">
        <v>2054</v>
      </c>
      <c r="D2055" s="3" t="s">
        <v>6163</v>
      </c>
      <c r="E2055"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42303.284155092588</v>
      </c>
      <c r="T2055" s="10">
        <f t="shared" si="131"/>
        <v>42333.325821759259</v>
      </c>
    </row>
    <row r="2056" spans="1:20" ht="49" x14ac:dyDescent="0.25">
      <c r="A2056" s="6">
        <f t="shared" si="128"/>
        <v>113.59142857142857</v>
      </c>
      <c r="B2056">
        <v>2054</v>
      </c>
      <c r="C2056" s="3" t="s">
        <v>2055</v>
      </c>
      <c r="D2056" s="3" t="s">
        <v>6164</v>
      </c>
      <c r="E2056">
        <v>35000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41731.187615740739</v>
      </c>
      <c r="T2056" s="10">
        <f t="shared" si="131"/>
        <v>41761.187615740739</v>
      </c>
    </row>
    <row r="2057" spans="1:20" ht="49" x14ac:dyDescent="0.25">
      <c r="A2057" s="6">
        <f t="shared" si="128"/>
        <v>167.41666666666669</v>
      </c>
      <c r="B2057">
        <v>2055</v>
      </c>
      <c r="C2057" s="3" t="s">
        <v>2056</v>
      </c>
      <c r="D2057" s="3" t="s">
        <v>6165</v>
      </c>
      <c r="E2057"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41946.340775462959</v>
      </c>
      <c r="T2057" s="10">
        <f t="shared" si="131"/>
        <v>41975.833333333336</v>
      </c>
    </row>
    <row r="2058" spans="1:20" ht="49" x14ac:dyDescent="0.25">
      <c r="A2058" s="6">
        <f t="shared" si="128"/>
        <v>153.452</v>
      </c>
      <c r="B2058">
        <v>2056</v>
      </c>
      <c r="C2058" s="3" t="s">
        <v>2057</v>
      </c>
      <c r="D2058" s="3" t="s">
        <v>6166</v>
      </c>
      <c r="E2058"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41351.427569444444</v>
      </c>
      <c r="T2058" s="10">
        <f t="shared" si="131"/>
        <v>41381.427569444444</v>
      </c>
    </row>
    <row r="2059" spans="1:20" ht="49" x14ac:dyDescent="0.25">
      <c r="A2059" s="6">
        <f t="shared" si="128"/>
        <v>202.23220000000001</v>
      </c>
      <c r="B2059">
        <v>2057</v>
      </c>
      <c r="C2059" s="3" t="s">
        <v>2058</v>
      </c>
      <c r="D2059" s="3" t="s">
        <v>6167</v>
      </c>
      <c r="E2059">
        <v>15000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42396.161249999997</v>
      </c>
      <c r="T2059" s="10">
        <f t="shared" si="131"/>
        <v>42426.161249999997</v>
      </c>
    </row>
    <row r="2060" spans="1:20" ht="33" x14ac:dyDescent="0.25">
      <c r="A2060" s="6">
        <f t="shared" si="128"/>
        <v>168.28125</v>
      </c>
      <c r="B2060">
        <v>2058</v>
      </c>
      <c r="C2060" s="3" t="s">
        <v>2059</v>
      </c>
      <c r="D2060" s="3" t="s">
        <v>6168</v>
      </c>
      <c r="E2060">
        <v>2560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42026.03738425926</v>
      </c>
      <c r="T2060" s="10">
        <f t="shared" si="131"/>
        <v>42065.499999999993</v>
      </c>
    </row>
    <row r="2061" spans="1:20" ht="49" x14ac:dyDescent="0.25">
      <c r="A2061" s="6">
        <f t="shared" si="128"/>
        <v>143.45666666666665</v>
      </c>
      <c r="B2061">
        <v>2059</v>
      </c>
      <c r="C2061" s="3" t="s">
        <v>2060</v>
      </c>
      <c r="D2061" s="3" t="s">
        <v>6169</v>
      </c>
      <c r="E2061"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42361.269143518519</v>
      </c>
      <c r="T2061" s="10">
        <f t="shared" si="131"/>
        <v>42400.582638888889</v>
      </c>
    </row>
    <row r="2062" spans="1:20" ht="49" x14ac:dyDescent="0.25">
      <c r="A2062" s="6">
        <f t="shared" si="128"/>
        <v>196.4</v>
      </c>
      <c r="B2062">
        <v>2060</v>
      </c>
      <c r="C2062" s="3" t="s">
        <v>2061</v>
      </c>
      <c r="D2062" s="3" t="s">
        <v>6170</v>
      </c>
      <c r="E2062"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41783.309606481482</v>
      </c>
      <c r="T2062" s="10">
        <f t="shared" si="131"/>
        <v>41843.309606481482</v>
      </c>
    </row>
    <row r="2063" spans="1:20" ht="49" x14ac:dyDescent="0.25">
      <c r="A2063" s="6">
        <f t="shared" si="128"/>
        <v>107.91999999999999</v>
      </c>
      <c r="B2063">
        <v>2061</v>
      </c>
      <c r="C2063" s="3" t="s">
        <v>2062</v>
      </c>
      <c r="D2063" s="3" t="s">
        <v>6171</v>
      </c>
      <c r="E2063"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42705.431180555555</v>
      </c>
      <c r="T2063" s="10">
        <f t="shared" si="131"/>
        <v>42735.431180555555</v>
      </c>
    </row>
    <row r="2064" spans="1:20" ht="49" x14ac:dyDescent="0.25">
      <c r="A2064" s="6">
        <f t="shared" si="128"/>
        <v>114.97699999999999</v>
      </c>
      <c r="B2064">
        <v>2062</v>
      </c>
      <c r="C2064" s="3" t="s">
        <v>2063</v>
      </c>
      <c r="D2064" s="3" t="s">
        <v>6172</v>
      </c>
      <c r="E2064">
        <v>100000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42423.049745370365</v>
      </c>
      <c r="T2064" s="10">
        <f t="shared" si="131"/>
        <v>42453.0080787037</v>
      </c>
    </row>
    <row r="2065" spans="1:20" ht="33" x14ac:dyDescent="0.25">
      <c r="A2065" s="6">
        <f t="shared" si="128"/>
        <v>148.04999999999998</v>
      </c>
      <c r="B2065">
        <v>2063</v>
      </c>
      <c r="C2065" s="3" t="s">
        <v>2064</v>
      </c>
      <c r="D2065" s="3" t="s">
        <v>6173</v>
      </c>
      <c r="E2065">
        <v>4000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42472.399317129624</v>
      </c>
      <c r="T2065" s="10">
        <f t="shared" si="131"/>
        <v>42505.399317129624</v>
      </c>
    </row>
    <row r="2066" spans="1:20" ht="49" x14ac:dyDescent="0.25">
      <c r="A2066" s="6">
        <f t="shared" si="128"/>
        <v>191.16676082790636</v>
      </c>
      <c r="B2066">
        <v>2064</v>
      </c>
      <c r="C2066" s="3" t="s">
        <v>2065</v>
      </c>
      <c r="D2066" s="3" t="s">
        <v>6174</v>
      </c>
      <c r="E2066"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41389.0315162037</v>
      </c>
      <c r="T2066" s="10">
        <f t="shared" si="131"/>
        <v>41425.166666666664</v>
      </c>
    </row>
    <row r="2067" spans="1:20" ht="49" x14ac:dyDescent="0.25">
      <c r="A2067" s="6">
        <f t="shared" si="128"/>
        <v>199.215125</v>
      </c>
      <c r="B2067">
        <v>2065</v>
      </c>
      <c r="C2067" s="3" t="s">
        <v>2066</v>
      </c>
      <c r="D2067" s="3" t="s">
        <v>6175</v>
      </c>
      <c r="E2067">
        <v>40000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41603.000335648147</v>
      </c>
      <c r="T2067" s="10">
        <f t="shared" si="131"/>
        <v>41633.000335648147</v>
      </c>
    </row>
    <row r="2068" spans="1:20" ht="49" x14ac:dyDescent="0.25">
      <c r="A2068" s="6">
        <f t="shared" si="128"/>
        <v>218.6</v>
      </c>
      <c r="B2068">
        <v>2066</v>
      </c>
      <c r="C2068" s="3" t="s">
        <v>2067</v>
      </c>
      <c r="D2068" s="3" t="s">
        <v>6176</v>
      </c>
      <c r="E2068"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41844.438460648147</v>
      </c>
      <c r="T2068" s="10">
        <f t="shared" si="131"/>
        <v>41874.438460648147</v>
      </c>
    </row>
    <row r="2069" spans="1:20" ht="49" x14ac:dyDescent="0.25">
      <c r="A2069" s="6">
        <f t="shared" si="128"/>
        <v>126.86868686868686</v>
      </c>
      <c r="B2069">
        <v>2067</v>
      </c>
      <c r="C2069" s="3" t="s">
        <v>2068</v>
      </c>
      <c r="D2069" s="3" t="s">
        <v>6177</v>
      </c>
      <c r="E2069">
        <v>495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42115.520555555551</v>
      </c>
      <c r="T2069" s="10">
        <f t="shared" si="131"/>
        <v>42148.520555555551</v>
      </c>
    </row>
    <row r="2070" spans="1:20" ht="49" x14ac:dyDescent="0.25">
      <c r="A2070" s="6">
        <f t="shared" si="128"/>
        <v>105.22388000000001</v>
      </c>
      <c r="B2070">
        <v>2068</v>
      </c>
      <c r="C2070" s="3" t="s">
        <v>2069</v>
      </c>
      <c r="D2070" s="3" t="s">
        <v>6178</v>
      </c>
      <c r="E2070"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42633.508275462962</v>
      </c>
      <c r="T2070" s="10">
        <f t="shared" si="131"/>
        <v>42663.508275462962</v>
      </c>
    </row>
    <row r="2071" spans="1:20" ht="49" x14ac:dyDescent="0.25">
      <c r="A2071" s="6">
        <f t="shared" si="128"/>
        <v>128.40666000000002</v>
      </c>
      <c r="B2071">
        <v>2069</v>
      </c>
      <c r="C2071" s="3" t="s">
        <v>2070</v>
      </c>
      <c r="D2071" s="3" t="s">
        <v>6179</v>
      </c>
      <c r="E2071"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42340.638784722221</v>
      </c>
      <c r="T2071" s="10">
        <f t="shared" si="131"/>
        <v>42371.638784722221</v>
      </c>
    </row>
    <row r="2072" spans="1:20" ht="49" x14ac:dyDescent="0.25">
      <c r="A2072" s="6">
        <f t="shared" si="128"/>
        <v>317.3272</v>
      </c>
      <c r="B2072">
        <v>2070</v>
      </c>
      <c r="C2072" s="3" t="s">
        <v>2071</v>
      </c>
      <c r="D2072" s="3" t="s">
        <v>6180</v>
      </c>
      <c r="E2072">
        <v>125000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42519.323182870365</v>
      </c>
      <c r="T2072" s="10">
        <f t="shared" si="131"/>
        <v>42549.323182870365</v>
      </c>
    </row>
    <row r="2073" spans="1:20" ht="49" x14ac:dyDescent="0.25">
      <c r="A2073" s="6">
        <f t="shared" si="128"/>
        <v>280.72999999999996</v>
      </c>
      <c r="B2073">
        <v>2071</v>
      </c>
      <c r="C2073" s="3" t="s">
        <v>2072</v>
      </c>
      <c r="D2073" s="3" t="s">
        <v>6181</v>
      </c>
      <c r="E2073"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42599.945416666662</v>
      </c>
      <c r="T2073" s="10">
        <f t="shared" si="131"/>
        <v>42644.945416666662</v>
      </c>
    </row>
    <row r="2074" spans="1:20" ht="49" x14ac:dyDescent="0.25">
      <c r="A2074" s="6">
        <f t="shared" si="128"/>
        <v>110.73146853146854</v>
      </c>
      <c r="B2074">
        <v>2072</v>
      </c>
      <c r="C2074" s="3" t="s">
        <v>2073</v>
      </c>
      <c r="D2074" s="3" t="s">
        <v>6182</v>
      </c>
      <c r="E2074"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42467.248055555552</v>
      </c>
      <c r="T2074" s="10">
        <f t="shared" si="131"/>
        <v>42497.248055555552</v>
      </c>
    </row>
    <row r="2075" spans="1:20" ht="49" x14ac:dyDescent="0.25">
      <c r="A2075" s="6">
        <f t="shared" si="128"/>
        <v>152.60429999999999</v>
      </c>
      <c r="B2075">
        <v>2073</v>
      </c>
      <c r="C2075" s="3" t="s">
        <v>2074</v>
      </c>
      <c r="D2075" s="3" t="s">
        <v>6183</v>
      </c>
      <c r="E2075"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42087.334699074076</v>
      </c>
      <c r="T2075" s="10">
        <f t="shared" si="131"/>
        <v>42132.334699074076</v>
      </c>
    </row>
    <row r="2076" spans="1:20" ht="33" x14ac:dyDescent="0.25">
      <c r="A2076" s="6">
        <f t="shared" si="128"/>
        <v>102.49999999999999</v>
      </c>
      <c r="B2076">
        <v>2074</v>
      </c>
      <c r="C2076" s="3" t="s">
        <v>2075</v>
      </c>
      <c r="D2076" s="3" t="s">
        <v>6184</v>
      </c>
      <c r="E2076"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42466.492847222216</v>
      </c>
      <c r="T2076" s="10">
        <f t="shared" si="131"/>
        <v>42496.492847222216</v>
      </c>
    </row>
    <row r="2077" spans="1:20" ht="49" x14ac:dyDescent="0.25">
      <c r="A2077" s="6">
        <f t="shared" si="128"/>
        <v>1678.3738373837384</v>
      </c>
      <c r="B2077">
        <v>2075</v>
      </c>
      <c r="C2077" s="3" t="s">
        <v>2076</v>
      </c>
      <c r="D2077" s="3" t="s">
        <v>6185</v>
      </c>
      <c r="E2077"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41450.348240740735</v>
      </c>
      <c r="T2077" s="10">
        <f t="shared" si="131"/>
        <v>41480.348240740735</v>
      </c>
    </row>
    <row r="2078" spans="1:20" ht="33" x14ac:dyDescent="0.25">
      <c r="A2078" s="6">
        <f t="shared" si="128"/>
        <v>543.349156424581</v>
      </c>
      <c r="B2078">
        <v>2076</v>
      </c>
      <c r="C2078" s="3" t="s">
        <v>2077</v>
      </c>
      <c r="D2078" s="3" t="s">
        <v>6186</v>
      </c>
      <c r="E2078">
        <v>179000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41803.547326388885</v>
      </c>
      <c r="T2078" s="10">
        <f t="shared" si="131"/>
        <v>41843.547326388885</v>
      </c>
    </row>
    <row r="2079" spans="1:20" ht="49" x14ac:dyDescent="0.25">
      <c r="A2079" s="6">
        <f t="shared" si="128"/>
        <v>115.50799999999998</v>
      </c>
      <c r="B2079">
        <v>2077</v>
      </c>
      <c r="C2079" s="3" t="s">
        <v>2078</v>
      </c>
      <c r="D2079" s="3" t="s">
        <v>6187</v>
      </c>
      <c r="E2079"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42102.70921296296</v>
      </c>
      <c r="T2079" s="10">
        <f t="shared" si="131"/>
        <v>42160.541666666664</v>
      </c>
    </row>
    <row r="2080" spans="1:20" ht="49" x14ac:dyDescent="0.25">
      <c r="A2080" s="6">
        <f t="shared" si="128"/>
        <v>131.20499999999998</v>
      </c>
      <c r="B2080">
        <v>2078</v>
      </c>
      <c r="C2080" s="3" t="s">
        <v>2079</v>
      </c>
      <c r="D2080" s="3" t="s">
        <v>6188</v>
      </c>
      <c r="E2080">
        <v>20000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42692.438159722216</v>
      </c>
      <c r="T2080" s="10">
        <f t="shared" si="131"/>
        <v>42722.438159722216</v>
      </c>
    </row>
    <row r="2081" spans="1:20" ht="49" x14ac:dyDescent="0.25">
      <c r="A2081" s="6">
        <f t="shared" si="128"/>
        <v>288.17</v>
      </c>
      <c r="B2081">
        <v>2079</v>
      </c>
      <c r="C2081" s="3" t="s">
        <v>2080</v>
      </c>
      <c r="D2081" s="3" t="s">
        <v>6189</v>
      </c>
      <c r="E2081">
        <v>10000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42150.377233796295</v>
      </c>
      <c r="T2081" s="10">
        <f t="shared" si="131"/>
        <v>42180.458333333336</v>
      </c>
    </row>
    <row r="2082" spans="1:20" ht="49" x14ac:dyDescent="0.25">
      <c r="A2082" s="6">
        <f t="shared" si="128"/>
        <v>507.8</v>
      </c>
      <c r="B2082">
        <v>2080</v>
      </c>
      <c r="C2082" s="3" t="s">
        <v>2081</v>
      </c>
      <c r="D2082" s="3" t="s">
        <v>6190</v>
      </c>
      <c r="E2082"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42289.623842592591</v>
      </c>
      <c r="T2082" s="10">
        <f t="shared" si="131"/>
        <v>42319.665509259255</v>
      </c>
    </row>
    <row r="2083" spans="1:20" ht="49" x14ac:dyDescent="0.25">
      <c r="A2083" s="6">
        <f t="shared" si="128"/>
        <v>114.57142857142857</v>
      </c>
      <c r="B2083">
        <v>2081</v>
      </c>
      <c r="C2083" s="3" t="s">
        <v>2082</v>
      </c>
      <c r="D2083" s="3" t="s">
        <v>6191</v>
      </c>
      <c r="E2083"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41003.823553240742</v>
      </c>
      <c r="T2083" s="10">
        <f t="shared" si="131"/>
        <v>41044.874305555553</v>
      </c>
    </row>
    <row r="2084" spans="1:20" ht="49" x14ac:dyDescent="0.25">
      <c r="A2084" s="6">
        <f t="shared" si="128"/>
        <v>110.73333333333333</v>
      </c>
      <c r="B2084">
        <v>2082</v>
      </c>
      <c r="C2084" s="3" t="s">
        <v>2083</v>
      </c>
      <c r="D2084" s="3" t="s">
        <v>6192</v>
      </c>
      <c r="E2084"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40810.786990740737</v>
      </c>
      <c r="T2084" s="10">
        <f t="shared" si="131"/>
        <v>40870.828657407401</v>
      </c>
    </row>
    <row r="2085" spans="1:20" ht="49" x14ac:dyDescent="0.25">
      <c r="A2085" s="6">
        <f t="shared" si="128"/>
        <v>113.33333333333333</v>
      </c>
      <c r="B2085">
        <v>2083</v>
      </c>
      <c r="C2085" s="3" t="s">
        <v>2084</v>
      </c>
      <c r="D2085" s="3" t="s">
        <v>6193</v>
      </c>
      <c r="E2085"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41034.388831018514</v>
      </c>
      <c r="T2085" s="10">
        <f t="shared" si="131"/>
        <v>41064.388831018514</v>
      </c>
    </row>
    <row r="2086" spans="1:20" ht="49" x14ac:dyDescent="0.25">
      <c r="A2086" s="6">
        <f t="shared" si="128"/>
        <v>108.33333333333333</v>
      </c>
      <c r="B2086">
        <v>2084</v>
      </c>
      <c r="C2086" s="3" t="s">
        <v>2085</v>
      </c>
      <c r="D2086" s="3" t="s">
        <v>6194</v>
      </c>
      <c r="E2086"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41731.499791666662</v>
      </c>
      <c r="T2086" s="10">
        <f t="shared" si="131"/>
        <v>41762.957638888889</v>
      </c>
    </row>
    <row r="2087" spans="1:20" ht="49" x14ac:dyDescent="0.25">
      <c r="A2087" s="6">
        <f t="shared" si="128"/>
        <v>123.53333333333335</v>
      </c>
      <c r="B2087">
        <v>2085</v>
      </c>
      <c r="C2087" s="3" t="s">
        <v>2086</v>
      </c>
      <c r="D2087" s="3" t="s">
        <v>6195</v>
      </c>
      <c r="E2087"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41075.502164351848</v>
      </c>
      <c r="T2087" s="10">
        <f t="shared" si="131"/>
        <v>41105.502164351848</v>
      </c>
    </row>
    <row r="2088" spans="1:20" ht="49" x14ac:dyDescent="0.25">
      <c r="A2088" s="6">
        <f t="shared" si="128"/>
        <v>100.69999999999999</v>
      </c>
      <c r="B2088">
        <v>2086</v>
      </c>
      <c r="C2088" s="3" t="s">
        <v>2087</v>
      </c>
      <c r="D2088" s="3" t="s">
        <v>6196</v>
      </c>
      <c r="E2088"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40860.337175925924</v>
      </c>
      <c r="T2088" s="10">
        <f t="shared" si="131"/>
        <v>40890.874305555553</v>
      </c>
    </row>
    <row r="2089" spans="1:20" ht="49" x14ac:dyDescent="0.25">
      <c r="A2089" s="6">
        <f t="shared" si="128"/>
        <v>103.53333333333335</v>
      </c>
      <c r="B2089">
        <v>2087</v>
      </c>
      <c r="C2089" s="3" t="s">
        <v>2088</v>
      </c>
      <c r="D2089" s="3" t="s">
        <v>6197</v>
      </c>
      <c r="E2089"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40763.871041666665</v>
      </c>
      <c r="T2089" s="10">
        <f t="shared" si="131"/>
        <v>40793.871041666665</v>
      </c>
    </row>
    <row r="2090" spans="1:20" ht="49" x14ac:dyDescent="0.25">
      <c r="A2090" s="6">
        <f t="shared" si="128"/>
        <v>115.51066666666668</v>
      </c>
      <c r="B2090">
        <v>2088</v>
      </c>
      <c r="C2090" s="3" t="s">
        <v>2089</v>
      </c>
      <c r="D2090" s="3" t="s">
        <v>6198</v>
      </c>
      <c r="E2090"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40395.381388888884</v>
      </c>
      <c r="T2090" s="10">
        <f t="shared" si="131"/>
        <v>40431.832638888889</v>
      </c>
    </row>
    <row r="2091" spans="1:20" ht="33" x14ac:dyDescent="0.25">
      <c r="A2091" s="6">
        <f t="shared" si="128"/>
        <v>120.4004</v>
      </c>
      <c r="B2091">
        <v>2089</v>
      </c>
      <c r="C2091" s="3" t="s">
        <v>2090</v>
      </c>
      <c r="D2091" s="3" t="s">
        <v>6199</v>
      </c>
      <c r="E2091"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41452.742986111109</v>
      </c>
      <c r="T2091" s="10">
        <f t="shared" si="131"/>
        <v>41487.742986111109</v>
      </c>
    </row>
    <row r="2092" spans="1:20" ht="49" x14ac:dyDescent="0.25">
      <c r="A2092" s="6">
        <f t="shared" si="128"/>
        <v>115.040375</v>
      </c>
      <c r="B2092">
        <v>2090</v>
      </c>
      <c r="C2092" s="3" t="s">
        <v>2091</v>
      </c>
      <c r="D2092" s="3" t="s">
        <v>6200</v>
      </c>
      <c r="E2092"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41299.048090277778</v>
      </c>
      <c r="T2092" s="10">
        <f t="shared" si="131"/>
        <v>41329.048090277778</v>
      </c>
    </row>
    <row r="2093" spans="1:20" ht="49" x14ac:dyDescent="0.25">
      <c r="A2093" s="6">
        <f t="shared" si="128"/>
        <v>120.46777777777777</v>
      </c>
      <c r="B2093">
        <v>2091</v>
      </c>
      <c r="C2093" s="3" t="s">
        <v>2092</v>
      </c>
      <c r="D2093" s="3" t="s">
        <v>6201</v>
      </c>
      <c r="E2093"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40554.989328703698</v>
      </c>
      <c r="T2093" s="10">
        <f t="shared" si="131"/>
        <v>40603.5</v>
      </c>
    </row>
    <row r="2094" spans="1:20" ht="49" x14ac:dyDescent="0.25">
      <c r="A2094" s="6">
        <f t="shared" si="128"/>
        <v>101.28333333333333</v>
      </c>
      <c r="B2094">
        <v>2092</v>
      </c>
      <c r="C2094" s="3" t="s">
        <v>2093</v>
      </c>
      <c r="D2094" s="3" t="s">
        <v>6202</v>
      </c>
      <c r="E2094"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40763.374212962961</v>
      </c>
      <c r="T2094" s="10">
        <f t="shared" si="131"/>
        <v>40823.374212962961</v>
      </c>
    </row>
    <row r="2095" spans="1:20" ht="49" x14ac:dyDescent="0.25">
      <c r="A2095" s="6">
        <f t="shared" si="128"/>
        <v>102.46666666666667</v>
      </c>
      <c r="B2095">
        <v>2093</v>
      </c>
      <c r="C2095" s="3" t="s">
        <v>2094</v>
      </c>
      <c r="D2095" s="3" t="s">
        <v>6203</v>
      </c>
      <c r="E2095"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41205.521203703705</v>
      </c>
      <c r="T2095" s="10">
        <f t="shared" si="131"/>
        <v>41265.56287037037</v>
      </c>
    </row>
    <row r="2096" spans="1:20" ht="49" x14ac:dyDescent="0.25">
      <c r="A2096" s="6">
        <f t="shared" si="128"/>
        <v>120.54285714285714</v>
      </c>
      <c r="B2096">
        <v>2094</v>
      </c>
      <c r="C2096" s="3" t="s">
        <v>2095</v>
      </c>
      <c r="D2096" s="3" t="s">
        <v>6204</v>
      </c>
      <c r="E2096"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40938.686689814815</v>
      </c>
      <c r="T2096" s="10">
        <f t="shared" si="131"/>
        <v>40972.791666666664</v>
      </c>
    </row>
    <row r="2097" spans="1:20" ht="49" x14ac:dyDescent="0.25">
      <c r="A2097" s="6">
        <f t="shared" si="128"/>
        <v>100</v>
      </c>
      <c r="B2097">
        <v>2095</v>
      </c>
      <c r="C2097" s="3" t="s">
        <v>2096</v>
      </c>
      <c r="D2097" s="3" t="s">
        <v>6205</v>
      </c>
      <c r="E2097"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40758.400150462956</v>
      </c>
      <c r="T2097" s="10">
        <f t="shared" si="131"/>
        <v>40818.400150462956</v>
      </c>
    </row>
    <row r="2098" spans="1:20" ht="49" x14ac:dyDescent="0.25">
      <c r="A2098" s="6">
        <f t="shared" si="128"/>
        <v>101.66666666666666</v>
      </c>
      <c r="B2098">
        <v>2096</v>
      </c>
      <c r="C2098" s="3" t="s">
        <v>2097</v>
      </c>
      <c r="D2098" s="3" t="s">
        <v>6206</v>
      </c>
      <c r="E2098"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41192.425173611111</v>
      </c>
      <c r="T2098" s="10">
        <f t="shared" si="131"/>
        <v>41207.832638888889</v>
      </c>
    </row>
    <row r="2099" spans="1:20" ht="49" x14ac:dyDescent="0.25">
      <c r="A2099" s="6">
        <f t="shared" si="128"/>
        <v>100</v>
      </c>
      <c r="B2099">
        <v>2097</v>
      </c>
      <c r="C2099" s="3" t="s">
        <v>2098</v>
      </c>
      <c r="D2099" s="3" t="s">
        <v>6207</v>
      </c>
      <c r="E2099"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40818.251562499994</v>
      </c>
      <c r="T2099" s="10">
        <f t="shared" si="131"/>
        <v>40878.293229166666</v>
      </c>
    </row>
    <row r="2100" spans="1:20" ht="49" x14ac:dyDescent="0.25">
      <c r="A2100" s="6">
        <f t="shared" si="128"/>
        <v>100.33333333333334</v>
      </c>
      <c r="B2100">
        <v>2098</v>
      </c>
      <c r="C2100" s="3" t="s">
        <v>2099</v>
      </c>
      <c r="D2100" s="3" t="s">
        <v>6208</v>
      </c>
      <c r="E2100"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40945.780497685184</v>
      </c>
      <c r="T2100" s="10">
        <f t="shared" si="131"/>
        <v>40975.780497685184</v>
      </c>
    </row>
    <row r="2101" spans="1:20" ht="18" x14ac:dyDescent="0.25">
      <c r="A2101" s="6">
        <f t="shared" si="128"/>
        <v>132.36666666666665</v>
      </c>
      <c r="B2101">
        <v>2099</v>
      </c>
      <c r="C2101" s="3" t="s">
        <v>2100</v>
      </c>
      <c r="D2101" s="3" t="s">
        <v>6209</v>
      </c>
      <c r="E2101"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42173.41300925926</v>
      </c>
      <c r="T2101" s="10">
        <f t="shared" si="131"/>
        <v>42186.819444444445</v>
      </c>
    </row>
    <row r="2102" spans="1:20" ht="49" x14ac:dyDescent="0.25">
      <c r="A2102" s="6">
        <f t="shared" si="128"/>
        <v>136.66666666666666</v>
      </c>
      <c r="B2102">
        <v>2100</v>
      </c>
      <c r="C2102" s="3" t="s">
        <v>2101</v>
      </c>
      <c r="D2102" s="3" t="s">
        <v>6210</v>
      </c>
      <c r="E2102"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41074.50163194444</v>
      </c>
      <c r="T2102" s="10">
        <f t="shared" si="131"/>
        <v>41089.832638888889</v>
      </c>
    </row>
    <row r="2103" spans="1:20" ht="49" x14ac:dyDescent="0.25">
      <c r="A2103" s="6">
        <f t="shared" si="128"/>
        <v>113.25</v>
      </c>
      <c r="B2103">
        <v>2101</v>
      </c>
      <c r="C2103" s="3" t="s">
        <v>2102</v>
      </c>
      <c r="D2103" s="3" t="s">
        <v>6211</v>
      </c>
      <c r="E2103"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40891.816134259258</v>
      </c>
      <c r="T2103" s="10">
        <f t="shared" si="131"/>
        <v>40951.816134259258</v>
      </c>
    </row>
    <row r="2104" spans="1:20" ht="49" x14ac:dyDescent="0.25">
      <c r="A2104" s="6">
        <f t="shared" si="128"/>
        <v>136</v>
      </c>
      <c r="B2104">
        <v>2102</v>
      </c>
      <c r="C2104" s="3" t="s">
        <v>2103</v>
      </c>
      <c r="D2104" s="3" t="s">
        <v>6212</v>
      </c>
      <c r="E2104"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40638.535277777773</v>
      </c>
      <c r="T2104" s="10">
        <f t="shared" si="131"/>
        <v>40668.535277777773</v>
      </c>
    </row>
    <row r="2105" spans="1:20" ht="33" x14ac:dyDescent="0.25">
      <c r="A2105" s="6">
        <f t="shared" si="128"/>
        <v>146.12318374694613</v>
      </c>
      <c r="B2105">
        <v>2103</v>
      </c>
      <c r="C2105" s="3" t="s">
        <v>2104</v>
      </c>
      <c r="D2105" s="3" t="s">
        <v>6213</v>
      </c>
      <c r="E2105"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41192.421608796292</v>
      </c>
      <c r="T2105" s="10">
        <f t="shared" si="131"/>
        <v>41222.463275462964</v>
      </c>
    </row>
    <row r="2106" spans="1:20" ht="49" x14ac:dyDescent="0.25">
      <c r="A2106" s="6">
        <f t="shared" si="128"/>
        <v>129.5</v>
      </c>
      <c r="B2106">
        <v>2104</v>
      </c>
      <c r="C2106" s="3" t="s">
        <v>2105</v>
      </c>
      <c r="D2106" s="3" t="s">
        <v>6214</v>
      </c>
      <c r="E2106"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41393.74113425926</v>
      </c>
      <c r="T2106" s="10">
        <f t="shared" si="131"/>
        <v>41424.666666666664</v>
      </c>
    </row>
    <row r="2107" spans="1:20" ht="33" x14ac:dyDescent="0.25">
      <c r="A2107" s="6">
        <f t="shared" si="128"/>
        <v>254</v>
      </c>
      <c r="B2107">
        <v>2105</v>
      </c>
      <c r="C2107" s="3" t="s">
        <v>2106</v>
      </c>
      <c r="D2107" s="3" t="s">
        <v>6215</v>
      </c>
      <c r="E2107"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41951.455474537033</v>
      </c>
      <c r="T2107" s="10">
        <f t="shared" si="131"/>
        <v>41963.833333333336</v>
      </c>
    </row>
    <row r="2108" spans="1:20" ht="49" x14ac:dyDescent="0.25">
      <c r="A2108" s="6">
        <f t="shared" si="128"/>
        <v>107.04545454545456</v>
      </c>
      <c r="B2108">
        <v>2106</v>
      </c>
      <c r="C2108" s="3" t="s">
        <v>2107</v>
      </c>
      <c r="D2108" s="3" t="s">
        <v>6216</v>
      </c>
      <c r="E2108"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41269.881643518514</v>
      </c>
      <c r="T2108" s="10">
        <f t="shared" si="131"/>
        <v>41299.881643518514</v>
      </c>
    </row>
    <row r="2109" spans="1:20" ht="49" x14ac:dyDescent="0.25">
      <c r="A2109" s="6">
        <f t="shared" si="128"/>
        <v>107.73299999999999</v>
      </c>
      <c r="B2109">
        <v>2107</v>
      </c>
      <c r="C2109" s="3" t="s">
        <v>2108</v>
      </c>
      <c r="D2109" s="3" t="s">
        <v>6217</v>
      </c>
      <c r="E2109"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41934.377233796295</v>
      </c>
      <c r="T2109" s="10">
        <f t="shared" si="131"/>
        <v>41955.418900462959</v>
      </c>
    </row>
    <row r="2110" spans="1:20" ht="49" x14ac:dyDescent="0.25">
      <c r="A2110" s="6">
        <f t="shared" si="128"/>
        <v>107.31250000000001</v>
      </c>
      <c r="B2110">
        <v>2108</v>
      </c>
      <c r="C2110" s="3" t="s">
        <v>2109</v>
      </c>
      <c r="D2110" s="3" t="s">
        <v>6218</v>
      </c>
      <c r="E2110"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41134.842361111107</v>
      </c>
      <c r="T2110" s="10">
        <f t="shared" si="131"/>
        <v>41161.829861111109</v>
      </c>
    </row>
    <row r="2111" spans="1:20" ht="33" x14ac:dyDescent="0.25">
      <c r="A2111" s="6">
        <f t="shared" si="128"/>
        <v>106.52500000000001</v>
      </c>
      <c r="B2111">
        <v>2109</v>
      </c>
      <c r="C2111" s="3" t="s">
        <v>2110</v>
      </c>
      <c r="D2111" s="3" t="s">
        <v>6219</v>
      </c>
      <c r="E2111"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42160.375196759262</v>
      </c>
      <c r="T2111" s="10">
        <f t="shared" si="131"/>
        <v>42190.375196759262</v>
      </c>
    </row>
    <row r="2112" spans="1:20" ht="33" x14ac:dyDescent="0.25">
      <c r="A2112" s="6">
        <f t="shared" si="128"/>
        <v>100.35000000000001</v>
      </c>
      <c r="B2112">
        <v>2110</v>
      </c>
      <c r="C2112" s="3" t="s">
        <v>2111</v>
      </c>
      <c r="D2112" s="3" t="s">
        <v>6220</v>
      </c>
      <c r="E2112"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41759.337604166663</v>
      </c>
      <c r="T2112" s="10">
        <f t="shared" si="131"/>
        <v>41786.874305555553</v>
      </c>
    </row>
    <row r="2113" spans="1:20" ht="49" x14ac:dyDescent="0.25">
      <c r="A2113" s="6">
        <f t="shared" si="128"/>
        <v>106.5</v>
      </c>
      <c r="B2113">
        <v>2111</v>
      </c>
      <c r="C2113" s="3" t="s">
        <v>2112</v>
      </c>
      <c r="D2113" s="3" t="s">
        <v>6221</v>
      </c>
      <c r="E2113"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40702.863715277774</v>
      </c>
      <c r="T2113" s="10">
        <f t="shared" si="131"/>
        <v>40769.708333333328</v>
      </c>
    </row>
    <row r="2114" spans="1:20" ht="49" x14ac:dyDescent="0.25">
      <c r="A2114" s="6">
        <f t="shared" si="128"/>
        <v>100</v>
      </c>
      <c r="B2114">
        <v>2112</v>
      </c>
      <c r="C2114" s="3" t="s">
        <v>2113</v>
      </c>
      <c r="D2114" s="3" t="s">
        <v>6222</v>
      </c>
      <c r="E2114"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41365.594826388886</v>
      </c>
      <c r="T2114" s="10">
        <f t="shared" si="131"/>
        <v>41379.594826388886</v>
      </c>
    </row>
    <row r="2115" spans="1:20" ht="33" x14ac:dyDescent="0.25">
      <c r="A2115" s="6">
        <f t="shared" ref="A2115:A2178" si="132">((F2115-E2115)/E2115+1)*100</f>
        <v>104.85714285714285</v>
      </c>
      <c r="B2115">
        <v>2113</v>
      </c>
      <c r="C2115" s="3" t="s">
        <v>2114</v>
      </c>
      <c r="D2115" s="3" t="s">
        <v>6223</v>
      </c>
      <c r="E2115"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>
        <f t="shared" ref="P2115:P2178" si="133">F2115/M2115</f>
        <v>68.598130841121488</v>
      </c>
      <c r="Q2115" t="s">
        <v>8325</v>
      </c>
      <c r="R2115" t="s">
        <v>8329</v>
      </c>
      <c r="S2115" s="10">
        <f t="shared" ref="S2115:S2178" si="134">(((K2115/60)/60)/24)+DATE(1970,1,1)+(-8/24)</f>
        <v>41870.532129629624</v>
      </c>
      <c r="T2115" s="10">
        <f t="shared" ref="T2115:T2178" si="135">(((J2115/60)/60)/24)+DATE(1970,1,1)+(-8/24)</f>
        <v>41905.532129629624</v>
      </c>
    </row>
    <row r="2116" spans="1:20" ht="49" x14ac:dyDescent="0.25">
      <c r="A2116" s="6">
        <f t="shared" si="132"/>
        <v>104.69999999999999</v>
      </c>
      <c r="B2116">
        <v>2114</v>
      </c>
      <c r="C2116" s="3" t="s">
        <v>2115</v>
      </c>
      <c r="D2116" s="3" t="s">
        <v>6224</v>
      </c>
      <c r="E2116"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40458.482291666667</v>
      </c>
      <c r="T2116" s="10">
        <f t="shared" si="135"/>
        <v>40520.874305555553</v>
      </c>
    </row>
    <row r="2117" spans="1:20" ht="49" x14ac:dyDescent="0.25">
      <c r="A2117" s="6">
        <f t="shared" si="132"/>
        <v>225.66666666666669</v>
      </c>
      <c r="B2117">
        <v>2115</v>
      </c>
      <c r="C2117" s="3" t="s">
        <v>2116</v>
      </c>
      <c r="D2117" s="3" t="s">
        <v>6225</v>
      </c>
      <c r="E2117"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40563.747696759259</v>
      </c>
      <c r="T2117" s="10">
        <f t="shared" si="135"/>
        <v>40593.747696759259</v>
      </c>
    </row>
    <row r="2118" spans="1:20" ht="49" x14ac:dyDescent="0.25">
      <c r="A2118" s="6">
        <f t="shared" si="132"/>
        <v>100.90416666666667</v>
      </c>
      <c r="B2118">
        <v>2116</v>
      </c>
      <c r="C2118" s="3" t="s">
        <v>2117</v>
      </c>
      <c r="D2118" s="3" t="s">
        <v>6226</v>
      </c>
      <c r="E2118"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41136.444479166668</v>
      </c>
      <c r="T2118" s="10">
        <f t="shared" si="135"/>
        <v>41184.444479166668</v>
      </c>
    </row>
    <row r="2119" spans="1:20" ht="49" x14ac:dyDescent="0.25">
      <c r="A2119" s="6">
        <f t="shared" si="132"/>
        <v>147.75</v>
      </c>
      <c r="B2119">
        <v>2117</v>
      </c>
      <c r="C2119" s="3" t="s">
        <v>2118</v>
      </c>
      <c r="D2119" s="3" t="s">
        <v>6227</v>
      </c>
      <c r="E2119"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42289.726261574069</v>
      </c>
      <c r="T2119" s="10">
        <f t="shared" si="135"/>
        <v>42303.874305555553</v>
      </c>
    </row>
    <row r="2120" spans="1:20" ht="33" x14ac:dyDescent="0.25">
      <c r="A2120" s="6">
        <f t="shared" si="132"/>
        <v>134.61099999999999</v>
      </c>
      <c r="B2120">
        <v>2118</v>
      </c>
      <c r="C2120" s="3" t="s">
        <v>2119</v>
      </c>
      <c r="D2120" s="3" t="s">
        <v>6228</v>
      </c>
      <c r="E2120"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40718.506203703699</v>
      </c>
      <c r="T2120" s="10">
        <f t="shared" si="135"/>
        <v>40748.506203703699</v>
      </c>
    </row>
    <row r="2121" spans="1:20" ht="49" x14ac:dyDescent="0.25">
      <c r="A2121" s="6">
        <f t="shared" si="132"/>
        <v>100.75</v>
      </c>
      <c r="B2121">
        <v>2119</v>
      </c>
      <c r="C2121" s="3" t="s">
        <v>2120</v>
      </c>
      <c r="D2121" s="3" t="s">
        <v>6229</v>
      </c>
      <c r="E2121"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41106.796817129631</v>
      </c>
      <c r="T2121" s="10">
        <f t="shared" si="135"/>
        <v>41136.796817129631</v>
      </c>
    </row>
    <row r="2122" spans="1:20" ht="49" x14ac:dyDescent="0.25">
      <c r="A2122" s="6">
        <f t="shared" si="132"/>
        <v>100.880375</v>
      </c>
      <c r="B2122">
        <v>2120</v>
      </c>
      <c r="C2122" s="3" t="s">
        <v>2121</v>
      </c>
      <c r="D2122" s="3" t="s">
        <v>6230</v>
      </c>
      <c r="E2122"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41591.631203703699</v>
      </c>
      <c r="T2122" s="10">
        <f t="shared" si="135"/>
        <v>41640.631203703699</v>
      </c>
    </row>
    <row r="2123" spans="1:20" ht="33" x14ac:dyDescent="0.25">
      <c r="A2123" s="6">
        <f t="shared" si="132"/>
        <v>0.56800000000000184</v>
      </c>
      <c r="B2123">
        <v>2121</v>
      </c>
      <c r="C2123" s="3" t="s">
        <v>2122</v>
      </c>
      <c r="D2123" s="3" t="s">
        <v>6231</v>
      </c>
      <c r="E2123">
        <v>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42716.409120370365</v>
      </c>
      <c r="T2123" s="10">
        <f t="shared" si="135"/>
        <v>42746.409120370365</v>
      </c>
    </row>
    <row r="2124" spans="1:20" ht="33" x14ac:dyDescent="0.25">
      <c r="A2124" s="6">
        <f t="shared" si="132"/>
        <v>0.38749999999999618</v>
      </c>
      <c r="B2124">
        <v>2122</v>
      </c>
      <c r="C2124" s="3" t="s">
        <v>2123</v>
      </c>
      <c r="D2124" s="3" t="s">
        <v>6232</v>
      </c>
      <c r="E2124">
        <v>80000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42711.967233796291</v>
      </c>
      <c r="T2124" s="10">
        <f t="shared" si="135"/>
        <v>42741.967233796291</v>
      </c>
    </row>
    <row r="2125" spans="1:20" ht="65" x14ac:dyDescent="0.25">
      <c r="A2125" s="6">
        <f t="shared" si="132"/>
        <v>9.9999999999999982</v>
      </c>
      <c r="B2125">
        <v>2123</v>
      </c>
      <c r="C2125" s="3" t="s">
        <v>2124</v>
      </c>
      <c r="D2125" s="3" t="s">
        <v>6233</v>
      </c>
      <c r="E2125">
        <v>500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40198.091516203705</v>
      </c>
      <c r="T2125" s="10">
        <f t="shared" si="135"/>
        <v>40251.957638888889</v>
      </c>
    </row>
    <row r="2126" spans="1:20" ht="49" x14ac:dyDescent="0.25">
      <c r="A2126" s="6">
        <f t="shared" si="132"/>
        <v>10.45454545454545</v>
      </c>
      <c r="B2126">
        <v>2124</v>
      </c>
      <c r="C2126" s="3" t="s">
        <v>2125</v>
      </c>
      <c r="D2126" s="3" t="s">
        <v>6234</v>
      </c>
      <c r="E2126">
        <v>1100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40463.694849537031</v>
      </c>
      <c r="T2126" s="10">
        <f t="shared" si="135"/>
        <v>40511.875</v>
      </c>
    </row>
    <row r="2127" spans="1:20" ht="49" x14ac:dyDescent="0.25">
      <c r="A2127" s="6">
        <f t="shared" si="132"/>
        <v>1.419999999999999</v>
      </c>
      <c r="B2127">
        <v>2125</v>
      </c>
      <c r="C2127" s="3" t="s">
        <v>2126</v>
      </c>
      <c r="D2127" s="3" t="s">
        <v>6235</v>
      </c>
      <c r="E2127">
        <v>60000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42190.690196759257</v>
      </c>
      <c r="T2127" s="10">
        <f t="shared" si="135"/>
        <v>42220.690196759257</v>
      </c>
    </row>
    <row r="2128" spans="1:20" ht="49" x14ac:dyDescent="0.25">
      <c r="A2128" s="6">
        <f t="shared" si="132"/>
        <v>4.9999999999994493E-2</v>
      </c>
      <c r="B2128">
        <v>2126</v>
      </c>
      <c r="C2128" s="3" t="s">
        <v>2127</v>
      </c>
      <c r="D2128" s="3" t="s">
        <v>6236</v>
      </c>
      <c r="E2128">
        <v>20000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41951.63989583333</v>
      </c>
      <c r="T2128" s="10">
        <f t="shared" si="135"/>
        <v>41981.63989583333</v>
      </c>
    </row>
    <row r="2129" spans="1:20" ht="18" x14ac:dyDescent="0.25">
      <c r="A2129" s="6">
        <f t="shared" si="132"/>
        <v>28.842857142857149</v>
      </c>
      <c r="B2129">
        <v>2127</v>
      </c>
      <c r="C2129" s="3" t="s">
        <v>2128</v>
      </c>
      <c r="D2129" s="3" t="s">
        <v>6237</v>
      </c>
      <c r="E2129">
        <v>28000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42045.172025462954</v>
      </c>
      <c r="T2129" s="10">
        <f t="shared" si="135"/>
        <v>42075.130358796298</v>
      </c>
    </row>
    <row r="2130" spans="1:20" ht="49" x14ac:dyDescent="0.25">
      <c r="A2130" s="6">
        <f t="shared" si="132"/>
        <v>0.16666666666667052</v>
      </c>
      <c r="B2130">
        <v>2128</v>
      </c>
      <c r="C2130" s="3" t="s">
        <v>2129</v>
      </c>
      <c r="D2130" s="3" t="s">
        <v>6238</v>
      </c>
      <c r="E2130">
        <v>15000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41843.439456018517</v>
      </c>
      <c r="T2130" s="10">
        <f t="shared" si="135"/>
        <v>41903.439456018517</v>
      </c>
    </row>
    <row r="2131" spans="1:20" ht="49" x14ac:dyDescent="0.25">
      <c r="A2131" s="6">
        <f t="shared" si="132"/>
        <v>11.799999999999999</v>
      </c>
      <c r="B2131">
        <v>2129</v>
      </c>
      <c r="C2131" s="3" t="s">
        <v>2130</v>
      </c>
      <c r="D2131" s="3" t="s">
        <v>6239</v>
      </c>
      <c r="E2131">
        <v>2000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42408.690972222219</v>
      </c>
      <c r="T2131" s="10">
        <f t="shared" si="135"/>
        <v>42438.690972222219</v>
      </c>
    </row>
    <row r="2132" spans="1:20" ht="33" x14ac:dyDescent="0.25">
      <c r="A2132" s="6">
        <f t="shared" si="132"/>
        <v>0.20238095238095388</v>
      </c>
      <c r="B2132">
        <v>2130</v>
      </c>
      <c r="C2132" s="3" t="s">
        <v>2131</v>
      </c>
      <c r="D2132" s="3" t="s">
        <v>6240</v>
      </c>
      <c r="E2132">
        <v>42000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41831.75304398148</v>
      </c>
      <c r="T2132" s="10">
        <f t="shared" si="135"/>
        <v>41866.75304398148</v>
      </c>
    </row>
    <row r="2133" spans="1:20" ht="49" x14ac:dyDescent="0.25">
      <c r="A2133" s="6">
        <f t="shared" si="132"/>
        <v>5.0000000000000044</v>
      </c>
      <c r="B2133">
        <v>2131</v>
      </c>
      <c r="C2133" s="3" t="s">
        <v>2132</v>
      </c>
      <c r="D2133" s="3" t="s">
        <v>6241</v>
      </c>
      <c r="E2133">
        <v>500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42166.873738425922</v>
      </c>
      <c r="T2133" s="10">
        <f t="shared" si="135"/>
        <v>42196.873738425922</v>
      </c>
    </row>
    <row r="2134" spans="1:20" ht="49" x14ac:dyDescent="0.25">
      <c r="A2134" s="6">
        <f t="shared" si="132"/>
        <v>2.1129900000000035</v>
      </c>
      <c r="B2134">
        <v>2132</v>
      </c>
      <c r="C2134" s="3" t="s">
        <v>2133</v>
      </c>
      <c r="D2134" s="3" t="s">
        <v>6242</v>
      </c>
      <c r="E2134">
        <v>100000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41643.15384259259</v>
      </c>
      <c r="T2134" s="10">
        <f t="shared" si="135"/>
        <v>41673.15384259259</v>
      </c>
    </row>
    <row r="2135" spans="1:20" ht="49" x14ac:dyDescent="0.25">
      <c r="A2135" s="6">
        <f t="shared" si="132"/>
        <v>1.6000000000000014</v>
      </c>
      <c r="B2135">
        <v>2133</v>
      </c>
      <c r="C2135" s="3" t="s">
        <v>2134</v>
      </c>
      <c r="D2135" s="3" t="s">
        <v>6243</v>
      </c>
      <c r="E2135">
        <v>1000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40618.763877314814</v>
      </c>
      <c r="T2135" s="10">
        <f t="shared" si="135"/>
        <v>40656.957638888889</v>
      </c>
    </row>
    <row r="2136" spans="1:20" ht="49" x14ac:dyDescent="0.25">
      <c r="A2136" s="6">
        <f t="shared" si="132"/>
        <v>1.7333333333333312</v>
      </c>
      <c r="B2136">
        <v>2134</v>
      </c>
      <c r="C2136" s="3" t="s">
        <v>2135</v>
      </c>
      <c r="D2136" s="3" t="s">
        <v>6244</v>
      </c>
      <c r="E2136">
        <v>6000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41361.553136574068</v>
      </c>
      <c r="T2136" s="10">
        <f t="shared" si="135"/>
        <v>41391.553136574068</v>
      </c>
    </row>
    <row r="2137" spans="1:20" ht="49" x14ac:dyDescent="0.25">
      <c r="A2137" s="6">
        <f t="shared" si="132"/>
        <v>9.5600000000000023</v>
      </c>
      <c r="B2137">
        <v>2135</v>
      </c>
      <c r="C2137" s="3" t="s">
        <v>2136</v>
      </c>
      <c r="D2137" s="3" t="s">
        <v>6245</v>
      </c>
      <c r="E2137">
        <v>5000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41156.630011574067</v>
      </c>
      <c r="T2137" s="10">
        <f t="shared" si="135"/>
        <v>41186.630011574067</v>
      </c>
    </row>
    <row r="2138" spans="1:20" ht="49" x14ac:dyDescent="0.25">
      <c r="A2138" s="6">
        <f t="shared" si="132"/>
        <v>5.9612500000005841E-2</v>
      </c>
      <c r="B2138">
        <v>2136</v>
      </c>
      <c r="C2138" s="3" t="s">
        <v>2137</v>
      </c>
      <c r="D2138" s="3" t="s">
        <v>6246</v>
      </c>
      <c r="E2138">
        <v>80000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41536.175763888888</v>
      </c>
      <c r="T2138" s="10">
        <f t="shared" si="135"/>
        <v>41566.175763888888</v>
      </c>
    </row>
    <row r="2139" spans="1:20" ht="49" x14ac:dyDescent="0.25">
      <c r="A2139" s="6">
        <f t="shared" si="132"/>
        <v>28.405999999999999</v>
      </c>
      <c r="B2139">
        <v>2137</v>
      </c>
      <c r="C2139" s="3" t="s">
        <v>2138</v>
      </c>
      <c r="D2139" s="3" t="s">
        <v>6247</v>
      </c>
      <c r="E2139">
        <v>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41948.437835648147</v>
      </c>
      <c r="T2139" s="10">
        <f t="shared" si="135"/>
        <v>41978.437835648147</v>
      </c>
    </row>
    <row r="2140" spans="1:20" ht="33" x14ac:dyDescent="0.25">
      <c r="A2140" s="6">
        <f t="shared" si="132"/>
        <v>12.8</v>
      </c>
      <c r="B2140">
        <v>2138</v>
      </c>
      <c r="C2140" s="3" t="s">
        <v>2139</v>
      </c>
      <c r="D2140" s="3" t="s">
        <v>6248</v>
      </c>
      <c r="E2140">
        <v>1000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41556.679849537039</v>
      </c>
      <c r="T2140" s="10">
        <f t="shared" si="135"/>
        <v>41586.721516203703</v>
      </c>
    </row>
    <row r="2141" spans="1:20" ht="49" x14ac:dyDescent="0.25">
      <c r="A2141" s="6">
        <f t="shared" si="132"/>
        <v>5.4200000000000026</v>
      </c>
      <c r="B2141">
        <v>2139</v>
      </c>
      <c r="C2141" s="3" t="s">
        <v>2140</v>
      </c>
      <c r="D2141" s="3" t="s">
        <v>6249</v>
      </c>
      <c r="E2141">
        <v>30000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42647.416759259257</v>
      </c>
      <c r="T2141" s="10">
        <f t="shared" si="135"/>
        <v>42677.416759259257</v>
      </c>
    </row>
    <row r="2142" spans="1:20" ht="49" x14ac:dyDescent="0.25">
      <c r="A2142" s="6">
        <f t="shared" si="132"/>
        <v>0.11200000000000099</v>
      </c>
      <c r="B2142">
        <v>2140</v>
      </c>
      <c r="C2142" s="3" t="s">
        <v>2141</v>
      </c>
      <c r="D2142" s="3" t="s">
        <v>6250</v>
      </c>
      <c r="E2142">
        <v>500000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41255.500277777777</v>
      </c>
      <c r="T2142" s="10">
        <f t="shared" si="135"/>
        <v>41285.500277777777</v>
      </c>
    </row>
    <row r="2143" spans="1:20" ht="49" x14ac:dyDescent="0.25">
      <c r="A2143" s="6">
        <f t="shared" si="132"/>
        <v>0</v>
      </c>
      <c r="B2143">
        <v>2141</v>
      </c>
      <c r="C2143" s="3" t="s">
        <v>2142</v>
      </c>
      <c r="D2143" s="3" t="s">
        <v>6251</v>
      </c>
      <c r="E2143">
        <v>15000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41926.902303240735</v>
      </c>
      <c r="T2143" s="10">
        <f t="shared" si="135"/>
        <v>41956.943969907406</v>
      </c>
    </row>
    <row r="2144" spans="1:20" ht="49" x14ac:dyDescent="0.25">
      <c r="A2144" s="6">
        <f t="shared" si="132"/>
        <v>5.7238095238095195</v>
      </c>
      <c r="B2144">
        <v>2142</v>
      </c>
      <c r="C2144" s="3" t="s">
        <v>2143</v>
      </c>
      <c r="D2144" s="3" t="s">
        <v>6252</v>
      </c>
      <c r="E2144">
        <v>10500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42340.368171296293</v>
      </c>
      <c r="T2144" s="10">
        <f t="shared" si="135"/>
        <v>42368.368171296293</v>
      </c>
    </row>
    <row r="2145" spans="1:20" ht="49" x14ac:dyDescent="0.25">
      <c r="A2145" s="6">
        <f t="shared" si="132"/>
        <v>11.250000000000004</v>
      </c>
      <c r="B2145">
        <v>2143</v>
      </c>
      <c r="C2145" s="3" t="s">
        <v>2144</v>
      </c>
      <c r="D2145" s="3" t="s">
        <v>6253</v>
      </c>
      <c r="E2145">
        <v>2000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40332.553379629629</v>
      </c>
      <c r="T2145" s="10">
        <f t="shared" si="135"/>
        <v>40380.458333333328</v>
      </c>
    </row>
    <row r="2146" spans="1:20" ht="33" x14ac:dyDescent="0.25">
      <c r="A2146" s="6">
        <f t="shared" si="132"/>
        <v>1.7098591549295827</v>
      </c>
      <c r="B2146">
        <v>2144</v>
      </c>
      <c r="C2146" s="3" t="s">
        <v>2145</v>
      </c>
      <c r="D2146" s="3" t="s">
        <v>6254</v>
      </c>
      <c r="E2146">
        <v>35500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41499.213425925926</v>
      </c>
      <c r="T2146" s="10">
        <f t="shared" si="135"/>
        <v>41531.213425925926</v>
      </c>
    </row>
    <row r="2147" spans="1:20" ht="49" x14ac:dyDescent="0.25">
      <c r="A2147" s="6">
        <f t="shared" si="132"/>
        <v>30.433333333333334</v>
      </c>
      <c r="B2147">
        <v>2145</v>
      </c>
      <c r="C2147" s="3" t="s">
        <v>2146</v>
      </c>
      <c r="D2147" s="3" t="s">
        <v>6255</v>
      </c>
      <c r="E2147">
        <v>15000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41574.904097222221</v>
      </c>
      <c r="T2147" s="10">
        <f t="shared" si="135"/>
        <v>41604.945763888885</v>
      </c>
    </row>
    <row r="2148" spans="1:20" ht="49" x14ac:dyDescent="0.25">
      <c r="A2148" s="6">
        <f t="shared" si="132"/>
        <v>1.9999999999997797E-2</v>
      </c>
      <c r="B2148">
        <v>2146</v>
      </c>
      <c r="C2148" s="3" t="s">
        <v>2147</v>
      </c>
      <c r="D2148" s="3" t="s">
        <v>6256</v>
      </c>
      <c r="E2148">
        <v>5000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42397.346180555549</v>
      </c>
      <c r="T2148" s="10">
        <f t="shared" si="135"/>
        <v>42411.346180555549</v>
      </c>
    </row>
    <row r="2149" spans="1:20" ht="18" x14ac:dyDescent="0.25">
      <c r="A2149" s="6">
        <f t="shared" si="132"/>
        <v>0.69641025641025145</v>
      </c>
      <c r="B2149">
        <v>2147</v>
      </c>
      <c r="C2149" s="3" t="s">
        <v>2148</v>
      </c>
      <c r="D2149" s="3" t="s">
        <v>6257</v>
      </c>
      <c r="E2149">
        <v>390000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41926.962361111109</v>
      </c>
      <c r="T2149" s="10">
        <f t="shared" si="135"/>
        <v>41959.004027777781</v>
      </c>
    </row>
    <row r="2150" spans="1:20" ht="49" x14ac:dyDescent="0.25">
      <c r="A2150" s="6">
        <f t="shared" si="132"/>
        <v>2.0000000000000018</v>
      </c>
      <c r="B2150">
        <v>2148</v>
      </c>
      <c r="C2150" s="3" t="s">
        <v>2149</v>
      </c>
      <c r="D2150" s="3" t="s">
        <v>6258</v>
      </c>
      <c r="E2150">
        <v>100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42066.400254629632</v>
      </c>
      <c r="T2150" s="10">
        <f t="shared" si="135"/>
        <v>42096.358587962961</v>
      </c>
    </row>
    <row r="2151" spans="1:20" ht="49" x14ac:dyDescent="0.25">
      <c r="A2151" s="6">
        <f t="shared" si="132"/>
        <v>0</v>
      </c>
      <c r="B2151">
        <v>2149</v>
      </c>
      <c r="C2151" s="3" t="s">
        <v>2150</v>
      </c>
      <c r="D2151" s="3" t="s">
        <v>6259</v>
      </c>
      <c r="E2151">
        <v>2000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40354.691620370366</v>
      </c>
      <c r="T2151" s="10">
        <f t="shared" si="135"/>
        <v>40389.666666666664</v>
      </c>
    </row>
    <row r="2152" spans="1:20" ht="18" x14ac:dyDescent="0.25">
      <c r="A2152" s="6">
        <f t="shared" si="132"/>
        <v>0.80999999999999961</v>
      </c>
      <c r="B2152">
        <v>2150</v>
      </c>
      <c r="C2152" s="3" t="s">
        <v>2151</v>
      </c>
      <c r="D2152" s="3" t="s">
        <v>6260</v>
      </c>
      <c r="E2152">
        <v>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42533.951377314814</v>
      </c>
      <c r="T2152" s="10">
        <f t="shared" si="135"/>
        <v>42563.951377314814</v>
      </c>
    </row>
    <row r="2153" spans="1:20" ht="49" x14ac:dyDescent="0.25">
      <c r="A2153" s="6">
        <f t="shared" si="132"/>
        <v>0.26222222222221925</v>
      </c>
      <c r="B2153">
        <v>2151</v>
      </c>
      <c r="C2153" s="3" t="s">
        <v>2152</v>
      </c>
      <c r="D2153" s="3" t="s">
        <v>6261</v>
      </c>
      <c r="E2153">
        <v>45000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42520.514050925929</v>
      </c>
      <c r="T2153" s="10">
        <f t="shared" si="135"/>
        <v>42550.514050925929</v>
      </c>
    </row>
    <row r="2154" spans="1:20" ht="49" x14ac:dyDescent="0.25">
      <c r="A2154" s="6">
        <f t="shared" si="132"/>
        <v>0.16666666666667052</v>
      </c>
      <c r="B2154">
        <v>2152</v>
      </c>
      <c r="C2154" s="3" t="s">
        <v>2153</v>
      </c>
      <c r="D2154" s="3" t="s">
        <v>6262</v>
      </c>
      <c r="E2154">
        <v>30000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41683.49894675926</v>
      </c>
      <c r="T2154" s="10">
        <f t="shared" si="135"/>
        <v>41713.457280092589</v>
      </c>
    </row>
    <row r="2155" spans="1:20" ht="49" x14ac:dyDescent="0.25">
      <c r="A2155" s="6">
        <f t="shared" si="132"/>
        <v>9.1244548809155113E-3</v>
      </c>
      <c r="B2155">
        <v>2153</v>
      </c>
      <c r="C2155" s="3" t="s">
        <v>2154</v>
      </c>
      <c r="D2155" s="3" t="s">
        <v>6263</v>
      </c>
      <c r="E2155">
        <v>372625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41974.577754629623</v>
      </c>
      <c r="T2155" s="10">
        <f t="shared" si="135"/>
        <v>42013.999305555553</v>
      </c>
    </row>
    <row r="2156" spans="1:20" ht="33" x14ac:dyDescent="0.25">
      <c r="A2156" s="6">
        <f t="shared" si="132"/>
        <v>0.80000000000000071</v>
      </c>
      <c r="B2156">
        <v>2154</v>
      </c>
      <c r="C2156" s="3" t="s">
        <v>2155</v>
      </c>
      <c r="D2156" s="3" t="s">
        <v>6264</v>
      </c>
      <c r="E2156">
        <v>250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41647.29892361111</v>
      </c>
      <c r="T2156" s="10">
        <f t="shared" si="135"/>
        <v>41667.29892361111</v>
      </c>
    </row>
    <row r="2157" spans="1:20" ht="49" x14ac:dyDescent="0.25">
      <c r="A2157" s="6">
        <f t="shared" si="132"/>
        <v>2.300000000000002</v>
      </c>
      <c r="B2157">
        <v>2155</v>
      </c>
      <c r="C2157" s="3" t="s">
        <v>2156</v>
      </c>
      <c r="D2157" s="3" t="s">
        <v>6265</v>
      </c>
      <c r="E2157">
        <v>5000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42430.414178240739</v>
      </c>
      <c r="T2157" s="10">
        <f t="shared" si="135"/>
        <v>42460.372511574074</v>
      </c>
    </row>
    <row r="2158" spans="1:20" ht="33" x14ac:dyDescent="0.25">
      <c r="A2158" s="6">
        <f t="shared" si="132"/>
        <v>2.666071428571426</v>
      </c>
      <c r="B2158">
        <v>2156</v>
      </c>
      <c r="C2158" s="3" t="s">
        <v>2157</v>
      </c>
      <c r="D2158" s="3" t="s">
        <v>6266</v>
      </c>
      <c r="E2158">
        <v>56000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41488.520902777775</v>
      </c>
      <c r="T2158" s="10">
        <f t="shared" si="135"/>
        <v>41533.520902777775</v>
      </c>
    </row>
    <row r="2159" spans="1:20" ht="33" x14ac:dyDescent="0.25">
      <c r="A2159" s="6">
        <f t="shared" si="132"/>
        <v>28.191999999999993</v>
      </c>
      <c r="B2159">
        <v>2157</v>
      </c>
      <c r="C2159" s="3" t="s">
        <v>2158</v>
      </c>
      <c r="D2159" s="3" t="s">
        <v>6267</v>
      </c>
      <c r="E2159">
        <v>75000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42694.647951388884</v>
      </c>
      <c r="T2159" s="10">
        <f t="shared" si="135"/>
        <v>42726.999305555553</v>
      </c>
    </row>
    <row r="2160" spans="1:20" ht="49" x14ac:dyDescent="0.25">
      <c r="A2160" s="6">
        <f t="shared" si="132"/>
        <v>6.5900366666666654</v>
      </c>
      <c r="B2160">
        <v>2158</v>
      </c>
      <c r="C2160" s="3" t="s">
        <v>2159</v>
      </c>
      <c r="D2160" s="3" t="s">
        <v>6268</v>
      </c>
      <c r="E2160">
        <v>300000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41264.520532407405</v>
      </c>
      <c r="T2160" s="10">
        <f t="shared" si="135"/>
        <v>41309.520532407405</v>
      </c>
    </row>
    <row r="2161" spans="1:20" ht="65" x14ac:dyDescent="0.25">
      <c r="A2161" s="6">
        <f t="shared" si="132"/>
        <v>0.7222222222222241</v>
      </c>
      <c r="B2161">
        <v>2159</v>
      </c>
      <c r="C2161" s="3" t="s">
        <v>2160</v>
      </c>
      <c r="D2161" s="3" t="s">
        <v>6269</v>
      </c>
      <c r="E2161">
        <v>3600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40710.397847222215</v>
      </c>
      <c r="T2161" s="10">
        <f t="shared" si="135"/>
        <v>40740.397847222215</v>
      </c>
    </row>
    <row r="2162" spans="1:20" ht="49" x14ac:dyDescent="0.25">
      <c r="A2162" s="6">
        <f t="shared" si="132"/>
        <v>0.8499999999999952</v>
      </c>
      <c r="B2162">
        <v>2160</v>
      </c>
      <c r="C2162" s="3" t="s">
        <v>2161</v>
      </c>
      <c r="D2162" s="3" t="s">
        <v>6270</v>
      </c>
      <c r="E2162">
        <v>10000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41018.378530092588</v>
      </c>
      <c r="T2162" s="10">
        <f t="shared" si="135"/>
        <v>41048.378530092588</v>
      </c>
    </row>
    <row r="2163" spans="1:20" ht="33" x14ac:dyDescent="0.25">
      <c r="A2163" s="6">
        <f t="shared" si="132"/>
        <v>115.75</v>
      </c>
      <c r="B2163">
        <v>2161</v>
      </c>
      <c r="C2163" s="3" t="s">
        <v>2162</v>
      </c>
      <c r="D2163" s="3" t="s">
        <v>6271</v>
      </c>
      <c r="E2163"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42240.519201388881</v>
      </c>
      <c r="T2163" s="10">
        <f t="shared" si="135"/>
        <v>42270.519201388881</v>
      </c>
    </row>
    <row r="2164" spans="1:20" ht="49" x14ac:dyDescent="0.25">
      <c r="A2164" s="6">
        <f t="shared" si="132"/>
        <v>112.26666666666667</v>
      </c>
      <c r="B2164">
        <v>2162</v>
      </c>
      <c r="C2164" s="3" t="s">
        <v>2163</v>
      </c>
      <c r="D2164" s="3" t="s">
        <v>6272</v>
      </c>
      <c r="E2164"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41813.432766203703</v>
      </c>
      <c r="T2164" s="10">
        <f t="shared" si="135"/>
        <v>41844.432766203703</v>
      </c>
    </row>
    <row r="2165" spans="1:20" ht="49" x14ac:dyDescent="0.25">
      <c r="A2165" s="6">
        <f t="shared" si="132"/>
        <v>132.20000000000002</v>
      </c>
      <c r="B2165">
        <v>2163</v>
      </c>
      <c r="C2165" s="3" t="s">
        <v>2164</v>
      </c>
      <c r="D2165" s="3" t="s">
        <v>6273</v>
      </c>
      <c r="E2165"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42111.566203703704</v>
      </c>
      <c r="T2165" s="10">
        <f t="shared" si="135"/>
        <v>42162.826388888883</v>
      </c>
    </row>
    <row r="2166" spans="1:20" ht="33" x14ac:dyDescent="0.25">
      <c r="A2166" s="6">
        <f t="shared" si="132"/>
        <v>102.63636363636364</v>
      </c>
      <c r="B2166">
        <v>2164</v>
      </c>
      <c r="C2166" s="3" t="s">
        <v>2165</v>
      </c>
      <c r="D2166" s="3" t="s">
        <v>6274</v>
      </c>
      <c r="E2166"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42515.384421296294</v>
      </c>
      <c r="T2166" s="10">
        <f t="shared" si="135"/>
        <v>42545.832638888889</v>
      </c>
    </row>
    <row r="2167" spans="1:20" ht="49" x14ac:dyDescent="0.25">
      <c r="A2167" s="6">
        <f t="shared" si="132"/>
        <v>138.64000000000001</v>
      </c>
      <c r="B2167">
        <v>2165</v>
      </c>
      <c r="C2167" s="3" t="s">
        <v>2166</v>
      </c>
      <c r="D2167" s="3" t="s">
        <v>6275</v>
      </c>
      <c r="E2167">
        <v>2500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42438.333738425928</v>
      </c>
      <c r="T2167" s="10">
        <f t="shared" si="135"/>
        <v>42468.292071759257</v>
      </c>
    </row>
    <row r="2168" spans="1:20" ht="49" x14ac:dyDescent="0.25">
      <c r="A2168" s="6">
        <f t="shared" si="132"/>
        <v>146.6</v>
      </c>
      <c r="B2168">
        <v>2166</v>
      </c>
      <c r="C2168" s="3" t="s">
        <v>2167</v>
      </c>
      <c r="D2168" s="3" t="s">
        <v>6276</v>
      </c>
      <c r="E2168"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41933.504837962959</v>
      </c>
      <c r="T2168" s="10">
        <f t="shared" si="135"/>
        <v>41978.546504629623</v>
      </c>
    </row>
    <row r="2169" spans="1:20" ht="33" x14ac:dyDescent="0.25">
      <c r="A2169" s="6">
        <f t="shared" si="132"/>
        <v>120</v>
      </c>
      <c r="B2169">
        <v>2167</v>
      </c>
      <c r="C2169" s="3" t="s">
        <v>2168</v>
      </c>
      <c r="D2169" s="3" t="s">
        <v>6277</v>
      </c>
      <c r="E2169"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41152.733067129629</v>
      </c>
      <c r="T2169" s="10">
        <f t="shared" si="135"/>
        <v>41166.733067129629</v>
      </c>
    </row>
    <row r="2170" spans="1:20" ht="33" x14ac:dyDescent="0.25">
      <c r="A2170" s="6">
        <f t="shared" si="132"/>
        <v>121.5816111111111</v>
      </c>
      <c r="B2170">
        <v>2168</v>
      </c>
      <c r="C2170" s="3" t="s">
        <v>2169</v>
      </c>
      <c r="D2170" s="3" t="s">
        <v>6278</v>
      </c>
      <c r="E2170"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42745.266909722217</v>
      </c>
      <c r="T2170" s="10">
        <f t="shared" si="135"/>
        <v>42775.874999999993</v>
      </c>
    </row>
    <row r="2171" spans="1:20" ht="49" x14ac:dyDescent="0.25">
      <c r="A2171" s="6">
        <f t="shared" si="132"/>
        <v>100</v>
      </c>
      <c r="B2171">
        <v>2169</v>
      </c>
      <c r="C2171" s="3" t="s">
        <v>2170</v>
      </c>
      <c r="D2171" s="3" t="s">
        <v>6279</v>
      </c>
      <c r="E2171"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42793.367488425924</v>
      </c>
      <c r="T2171" s="10">
        <f t="shared" si="135"/>
        <v>42796.367488425924</v>
      </c>
    </row>
    <row r="2172" spans="1:20" ht="49" x14ac:dyDescent="0.25">
      <c r="A2172" s="6">
        <f t="shared" si="132"/>
        <v>180.85714285714286</v>
      </c>
      <c r="B2172">
        <v>2170</v>
      </c>
      <c r="C2172" s="3" t="s">
        <v>2171</v>
      </c>
      <c r="D2172" s="3" t="s">
        <v>6280</v>
      </c>
      <c r="E2172"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42198.416921296295</v>
      </c>
      <c r="T2172" s="10">
        <f t="shared" si="135"/>
        <v>42238.416921296295</v>
      </c>
    </row>
    <row r="2173" spans="1:20" ht="49" x14ac:dyDescent="0.25">
      <c r="A2173" s="6">
        <f t="shared" si="132"/>
        <v>106.075</v>
      </c>
      <c r="B2173">
        <v>2171</v>
      </c>
      <c r="C2173" s="3" t="s">
        <v>2172</v>
      </c>
      <c r="D2173" s="3" t="s">
        <v>6281</v>
      </c>
      <c r="E2173"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42141.623784722215</v>
      </c>
      <c r="T2173" s="10">
        <f t="shared" si="135"/>
        <v>42176.874999999993</v>
      </c>
    </row>
    <row r="2174" spans="1:20" ht="49" x14ac:dyDescent="0.25">
      <c r="A2174" s="6">
        <f t="shared" si="132"/>
        <v>100</v>
      </c>
      <c r="B2174">
        <v>2172</v>
      </c>
      <c r="C2174" s="3" t="s">
        <v>2173</v>
      </c>
      <c r="D2174" s="3" t="s">
        <v>6282</v>
      </c>
      <c r="E2174"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42082.246759259251</v>
      </c>
      <c r="T2174" s="10">
        <f t="shared" si="135"/>
        <v>42112.246759259251</v>
      </c>
    </row>
    <row r="2175" spans="1:20" ht="49" x14ac:dyDescent="0.25">
      <c r="A2175" s="6">
        <f t="shared" si="132"/>
        <v>126.92857142857143</v>
      </c>
      <c r="B2175">
        <v>2173</v>
      </c>
      <c r="C2175" s="3" t="s">
        <v>2174</v>
      </c>
      <c r="D2175" s="3" t="s">
        <v>6283</v>
      </c>
      <c r="E2175"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41495.359293981477</v>
      </c>
      <c r="T2175" s="10">
        <f t="shared" si="135"/>
        <v>41526.832638888889</v>
      </c>
    </row>
    <row r="2176" spans="1:20" ht="49" x14ac:dyDescent="0.25">
      <c r="A2176" s="6">
        <f t="shared" si="132"/>
        <v>102.97499999999999</v>
      </c>
      <c r="B2176">
        <v>2174</v>
      </c>
      <c r="C2176" s="3" t="s">
        <v>2175</v>
      </c>
      <c r="D2176" s="3" t="s">
        <v>6284</v>
      </c>
      <c r="E2176">
        <v>4000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42465.209571759253</v>
      </c>
      <c r="T2176" s="10">
        <f t="shared" si="135"/>
        <v>42495.209571759253</v>
      </c>
    </row>
    <row r="2177" spans="1:20" ht="49" x14ac:dyDescent="0.25">
      <c r="A2177" s="6">
        <f t="shared" si="132"/>
        <v>250</v>
      </c>
      <c r="B2177">
        <v>2175</v>
      </c>
      <c r="C2177" s="3" t="s">
        <v>2176</v>
      </c>
      <c r="D2177" s="3" t="s">
        <v>6285</v>
      </c>
      <c r="E2177"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42564.675763888888</v>
      </c>
      <c r="T2177" s="10">
        <f t="shared" si="135"/>
        <v>42571.675763888888</v>
      </c>
    </row>
    <row r="2178" spans="1:20" ht="49" x14ac:dyDescent="0.25">
      <c r="A2178" s="6">
        <f t="shared" si="132"/>
        <v>126.02</v>
      </c>
      <c r="B2178">
        <v>2176</v>
      </c>
      <c r="C2178" s="3" t="s">
        <v>2177</v>
      </c>
      <c r="D2178" s="3" t="s">
        <v>6286</v>
      </c>
      <c r="E2178"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42096.299872685187</v>
      </c>
      <c r="T2178" s="10">
        <f t="shared" si="135"/>
        <v>42126.299872685187</v>
      </c>
    </row>
    <row r="2179" spans="1:20" ht="65" x14ac:dyDescent="0.25">
      <c r="A2179" s="6">
        <f t="shared" ref="A2179:A2242" si="136">((F2179-E2179)/E2179+1)*100</f>
        <v>100.12</v>
      </c>
      <c r="B2179">
        <v>2177</v>
      </c>
      <c r="C2179" s="3" t="s">
        <v>2178</v>
      </c>
      <c r="D2179" s="3" t="s">
        <v>6287</v>
      </c>
      <c r="E2179"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>
        <f t="shared" ref="P2179:P2242" si="137">F2179/M2179</f>
        <v>65.868421052631575</v>
      </c>
      <c r="Q2179" t="s">
        <v>8325</v>
      </c>
      <c r="R2179" t="s">
        <v>8326</v>
      </c>
      <c r="S2179" s="10">
        <f t="shared" ref="S2179:S2242" si="138">(((K2179/60)/60)/24)+DATE(1970,1,1)+(-8/24)</f>
        <v>42501.917442129627</v>
      </c>
      <c r="T2179" s="10">
        <f t="shared" ref="T2179:T2242" si="139">(((J2179/60)/60)/24)+DATE(1970,1,1)+(-8/24)</f>
        <v>42526.917442129627</v>
      </c>
    </row>
    <row r="2180" spans="1:20" ht="49" x14ac:dyDescent="0.25">
      <c r="A2180" s="6">
        <f t="shared" si="136"/>
        <v>138.64000000000001</v>
      </c>
      <c r="B2180">
        <v>2178</v>
      </c>
      <c r="C2180" s="3" t="s">
        <v>2179</v>
      </c>
      <c r="D2180" s="3" t="s">
        <v>6288</v>
      </c>
      <c r="E2180"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42723.303206018514</v>
      </c>
      <c r="T2180" s="10">
        <f t="shared" si="139"/>
        <v>42753.303206018514</v>
      </c>
    </row>
    <row r="2181" spans="1:20" ht="33" x14ac:dyDescent="0.25">
      <c r="A2181" s="6">
        <f t="shared" si="136"/>
        <v>161.39999999999998</v>
      </c>
      <c r="B2181">
        <v>2179</v>
      </c>
      <c r="C2181" s="3" t="s">
        <v>2180</v>
      </c>
      <c r="D2181" s="3" t="s">
        <v>6289</v>
      </c>
      <c r="E2181"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42074.837870370371</v>
      </c>
      <c r="T2181" s="10">
        <f t="shared" si="139"/>
        <v>42104.837870370371</v>
      </c>
    </row>
    <row r="2182" spans="1:20" ht="33" x14ac:dyDescent="0.25">
      <c r="A2182" s="6">
        <f t="shared" si="136"/>
        <v>107.18419999999999</v>
      </c>
      <c r="B2182">
        <v>2180</v>
      </c>
      <c r="C2182" s="3" t="s">
        <v>2181</v>
      </c>
      <c r="D2182" s="3" t="s">
        <v>6290</v>
      </c>
      <c r="E2182"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42279.336435185185</v>
      </c>
      <c r="T2182" s="10">
        <f t="shared" si="139"/>
        <v>42321.378101851849</v>
      </c>
    </row>
    <row r="2183" spans="1:20" ht="49" x14ac:dyDescent="0.25">
      <c r="A2183" s="6">
        <f t="shared" si="136"/>
        <v>153.10000000000002</v>
      </c>
      <c r="B2183">
        <v>2181</v>
      </c>
      <c r="C2183" s="3" t="s">
        <v>2182</v>
      </c>
      <c r="D2183" s="3" t="s">
        <v>6291</v>
      </c>
      <c r="E2183"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42772.671909722216</v>
      </c>
      <c r="T2183" s="10">
        <f t="shared" si="139"/>
        <v>42786.671909722216</v>
      </c>
    </row>
    <row r="2184" spans="1:20" ht="33" x14ac:dyDescent="0.25">
      <c r="A2184" s="6">
        <f t="shared" si="136"/>
        <v>524.16666666666663</v>
      </c>
      <c r="B2184">
        <v>2182</v>
      </c>
      <c r="C2184" s="3" t="s">
        <v>2183</v>
      </c>
      <c r="D2184" s="3" t="s">
        <v>6292</v>
      </c>
      <c r="E2184">
        <v>3000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41879.567418981482</v>
      </c>
      <c r="T2184" s="10">
        <f t="shared" si="139"/>
        <v>41914.567418981482</v>
      </c>
    </row>
    <row r="2185" spans="1:20" ht="49" x14ac:dyDescent="0.25">
      <c r="A2185" s="6">
        <f t="shared" si="136"/>
        <v>489.27777777777777</v>
      </c>
      <c r="B2185">
        <v>2183</v>
      </c>
      <c r="C2185" s="3" t="s">
        <v>2184</v>
      </c>
      <c r="D2185" s="3" t="s">
        <v>6293</v>
      </c>
      <c r="E2185"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42745.032141203708</v>
      </c>
      <c r="T2185" s="10">
        <f t="shared" si="139"/>
        <v>42774.874999999993</v>
      </c>
    </row>
    <row r="2186" spans="1:20" ht="49" x14ac:dyDescent="0.25">
      <c r="A2186" s="6">
        <f t="shared" si="136"/>
        <v>284.74</v>
      </c>
      <c r="B2186">
        <v>2184</v>
      </c>
      <c r="C2186" s="3" t="s">
        <v>2185</v>
      </c>
      <c r="D2186" s="3" t="s">
        <v>6294</v>
      </c>
      <c r="E2186"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42380.356956018521</v>
      </c>
      <c r="T2186" s="10">
        <f t="shared" si="139"/>
        <v>42394.333333333336</v>
      </c>
    </row>
    <row r="2187" spans="1:20" ht="49" x14ac:dyDescent="0.25">
      <c r="A2187" s="6">
        <f t="shared" si="136"/>
        <v>1856.97</v>
      </c>
      <c r="B2187">
        <v>2185</v>
      </c>
      <c r="C2187" s="3" t="s">
        <v>2186</v>
      </c>
      <c r="D2187" s="3" t="s">
        <v>6295</v>
      </c>
      <c r="E2187">
        <v>5000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41319.016655092593</v>
      </c>
      <c r="T2187" s="10">
        <f t="shared" si="139"/>
        <v>41359.016655092593</v>
      </c>
    </row>
    <row r="2188" spans="1:20" ht="33" x14ac:dyDescent="0.25">
      <c r="A2188" s="6">
        <f t="shared" si="136"/>
        <v>109.67500000000001</v>
      </c>
      <c r="B2188">
        <v>2186</v>
      </c>
      <c r="C2188" s="3" t="s">
        <v>2187</v>
      </c>
      <c r="D2188" s="3" t="s">
        <v>6296</v>
      </c>
      <c r="E2188"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42583.281747685185</v>
      </c>
      <c r="T2188" s="10">
        <f t="shared" si="139"/>
        <v>42619.749999999993</v>
      </c>
    </row>
    <row r="2189" spans="1:20" ht="49" x14ac:dyDescent="0.25">
      <c r="A2189" s="6">
        <f t="shared" si="136"/>
        <v>1014.6425</v>
      </c>
      <c r="B2189">
        <v>2187</v>
      </c>
      <c r="C2189" s="3" t="s">
        <v>2188</v>
      </c>
      <c r="D2189" s="3" t="s">
        <v>6297</v>
      </c>
      <c r="E2189"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42067.875763888886</v>
      </c>
      <c r="T2189" s="10">
        <f t="shared" si="139"/>
        <v>42096.832638888889</v>
      </c>
    </row>
    <row r="2190" spans="1:20" ht="49" x14ac:dyDescent="0.25">
      <c r="A2190" s="6">
        <f t="shared" si="136"/>
        <v>412.17692027666544</v>
      </c>
      <c r="B2190">
        <v>2188</v>
      </c>
      <c r="C2190" s="3" t="s">
        <v>2189</v>
      </c>
      <c r="D2190" s="3" t="s">
        <v>6298</v>
      </c>
      <c r="E2190">
        <v>5494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42633.252789351849</v>
      </c>
      <c r="T2190" s="10">
        <f t="shared" si="139"/>
        <v>42668.374999999993</v>
      </c>
    </row>
    <row r="2191" spans="1:20" ht="49" x14ac:dyDescent="0.25">
      <c r="A2191" s="6">
        <f t="shared" si="136"/>
        <v>503.25</v>
      </c>
      <c r="B2191">
        <v>2189</v>
      </c>
      <c r="C2191" s="3" t="s">
        <v>2190</v>
      </c>
      <c r="D2191" s="3" t="s">
        <v>6299</v>
      </c>
      <c r="E2191">
        <v>1200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42467.454861111109</v>
      </c>
      <c r="T2191" s="10">
        <f t="shared" si="139"/>
        <v>42481.583333333336</v>
      </c>
    </row>
    <row r="2192" spans="1:20" ht="49" x14ac:dyDescent="0.25">
      <c r="A2192" s="6">
        <f t="shared" si="136"/>
        <v>184.61052631578946</v>
      </c>
      <c r="B2192">
        <v>2190</v>
      </c>
      <c r="C2192" s="3" t="s">
        <v>2191</v>
      </c>
      <c r="D2192" s="3" t="s">
        <v>6300</v>
      </c>
      <c r="E2192"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42417.291712962957</v>
      </c>
      <c r="T2192" s="10">
        <f t="shared" si="139"/>
        <v>42451.957638888889</v>
      </c>
    </row>
    <row r="2193" spans="1:20" ht="49" x14ac:dyDescent="0.25">
      <c r="A2193" s="6">
        <f t="shared" si="136"/>
        <v>119.73333333333333</v>
      </c>
      <c r="B2193">
        <v>2191</v>
      </c>
      <c r="C2193" s="3" t="s">
        <v>2192</v>
      </c>
      <c r="D2193" s="3" t="s">
        <v>6301</v>
      </c>
      <c r="E2193">
        <v>750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42768.5003125</v>
      </c>
      <c r="T2193" s="10">
        <f t="shared" si="139"/>
        <v>42780.5003125</v>
      </c>
    </row>
    <row r="2194" spans="1:20" ht="49" x14ac:dyDescent="0.25">
      <c r="A2194" s="6">
        <f t="shared" si="136"/>
        <v>1081.2401666666667</v>
      </c>
      <c r="B2194">
        <v>2192</v>
      </c>
      <c r="C2194" s="3" t="s">
        <v>2193</v>
      </c>
      <c r="D2194" s="3" t="s">
        <v>6302</v>
      </c>
      <c r="E2194">
        <v>12000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42691.517870370364</v>
      </c>
      <c r="T2194" s="10">
        <f t="shared" si="139"/>
        <v>42719.624999999993</v>
      </c>
    </row>
    <row r="2195" spans="1:20" ht="49" x14ac:dyDescent="0.25">
      <c r="A2195" s="6">
        <f t="shared" si="136"/>
        <v>452.37333333333333</v>
      </c>
      <c r="B2195">
        <v>2193</v>
      </c>
      <c r="C2195" s="3" t="s">
        <v>2194</v>
      </c>
      <c r="D2195" s="3" t="s">
        <v>6303</v>
      </c>
      <c r="E2195"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42664.072592592587</v>
      </c>
      <c r="T2195" s="10">
        <f t="shared" si="139"/>
        <v>42694.874305555553</v>
      </c>
    </row>
    <row r="2196" spans="1:20" ht="49" x14ac:dyDescent="0.25">
      <c r="A2196" s="6">
        <f t="shared" si="136"/>
        <v>537.37</v>
      </c>
      <c r="B2196">
        <v>2194</v>
      </c>
      <c r="C2196" s="3" t="s">
        <v>2195</v>
      </c>
      <c r="D2196" s="3" t="s">
        <v>6304</v>
      </c>
      <c r="E2196"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42425.42465277778</v>
      </c>
      <c r="T2196" s="10">
        <f t="shared" si="139"/>
        <v>42455.382986111108</v>
      </c>
    </row>
    <row r="2197" spans="1:20" ht="33" x14ac:dyDescent="0.25">
      <c r="A2197" s="6">
        <f t="shared" si="136"/>
        <v>120.32608695652173</v>
      </c>
      <c r="B2197">
        <v>2195</v>
      </c>
      <c r="C2197" s="3" t="s">
        <v>2196</v>
      </c>
      <c r="D2197" s="3" t="s">
        <v>6305</v>
      </c>
      <c r="E2197"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42197.438657407409</v>
      </c>
      <c r="T2197" s="10">
        <f t="shared" si="139"/>
        <v>42227.438657407409</v>
      </c>
    </row>
    <row r="2198" spans="1:20" ht="33" x14ac:dyDescent="0.25">
      <c r="A2198" s="6">
        <f t="shared" si="136"/>
        <v>113.83571428571429</v>
      </c>
      <c r="B2198">
        <v>2196</v>
      </c>
      <c r="C2198" s="3" t="s">
        <v>2197</v>
      </c>
      <c r="D2198" s="3" t="s">
        <v>6306</v>
      </c>
      <c r="E2198"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42675.153958333329</v>
      </c>
      <c r="T2198" s="10">
        <f t="shared" si="139"/>
        <v>42705.958333333336</v>
      </c>
    </row>
    <row r="2199" spans="1:20" ht="49" x14ac:dyDescent="0.25">
      <c r="A2199" s="6">
        <f t="shared" si="136"/>
        <v>951.03109999999992</v>
      </c>
      <c r="B2199">
        <v>2197</v>
      </c>
      <c r="C2199" s="3" t="s">
        <v>2198</v>
      </c>
      <c r="D2199" s="3" t="s">
        <v>6307</v>
      </c>
      <c r="E2199"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42033.25068287037</v>
      </c>
      <c r="T2199" s="10">
        <f t="shared" si="139"/>
        <v>42063.25068287037</v>
      </c>
    </row>
    <row r="2200" spans="1:20" ht="49" x14ac:dyDescent="0.25">
      <c r="A2200" s="6">
        <f t="shared" si="136"/>
        <v>132.89249999999998</v>
      </c>
      <c r="B2200">
        <v>2198</v>
      </c>
      <c r="C2200" s="3" t="s">
        <v>2199</v>
      </c>
      <c r="D2200" s="3" t="s">
        <v>6308</v>
      </c>
      <c r="E2200"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42292.180555555555</v>
      </c>
      <c r="T2200" s="10">
        <f t="shared" si="139"/>
        <v>42322.222222222219</v>
      </c>
    </row>
    <row r="2201" spans="1:20" ht="33" x14ac:dyDescent="0.25">
      <c r="A2201" s="6">
        <f t="shared" si="136"/>
        <v>146.97777777777779</v>
      </c>
      <c r="B2201">
        <v>2199</v>
      </c>
      <c r="C2201" s="3" t="s">
        <v>2200</v>
      </c>
      <c r="D2201" s="3" t="s">
        <v>6309</v>
      </c>
      <c r="E2201">
        <v>9000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42262.083310185182</v>
      </c>
      <c r="T2201" s="10">
        <f t="shared" si="139"/>
        <v>42292.083310185182</v>
      </c>
    </row>
    <row r="2202" spans="1:20" ht="49" x14ac:dyDescent="0.25">
      <c r="A2202" s="6">
        <f t="shared" si="136"/>
        <v>542.15</v>
      </c>
      <c r="B2202">
        <v>2200</v>
      </c>
      <c r="C2202" s="3" t="s">
        <v>2201</v>
      </c>
      <c r="D2202" s="3" t="s">
        <v>6310</v>
      </c>
      <c r="E2202">
        <v>2000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42163.292453703696</v>
      </c>
      <c r="T2202" s="10">
        <f t="shared" si="139"/>
        <v>42190.791666666664</v>
      </c>
    </row>
    <row r="2203" spans="1:20" ht="49" x14ac:dyDescent="0.25">
      <c r="A2203" s="6">
        <f t="shared" si="136"/>
        <v>382.71818181818185</v>
      </c>
      <c r="B2203">
        <v>2201</v>
      </c>
      <c r="C2203" s="3" t="s">
        <v>2202</v>
      </c>
      <c r="D2203" s="3" t="s">
        <v>6311</v>
      </c>
      <c r="E2203">
        <v>110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41276.513483796298</v>
      </c>
      <c r="T2203" s="10">
        <f t="shared" si="139"/>
        <v>41290.513483796298</v>
      </c>
    </row>
    <row r="2204" spans="1:20" ht="33" x14ac:dyDescent="0.25">
      <c r="A2204" s="6">
        <f t="shared" si="136"/>
        <v>704.18124999999998</v>
      </c>
      <c r="B2204">
        <v>2202</v>
      </c>
      <c r="C2204" s="3" t="s">
        <v>2203</v>
      </c>
      <c r="D2204" s="3" t="s">
        <v>6312</v>
      </c>
      <c r="E2204"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41184.515833333331</v>
      </c>
      <c r="T2204" s="10">
        <f t="shared" si="139"/>
        <v>41214.515833333331</v>
      </c>
    </row>
    <row r="2205" spans="1:20" ht="49" x14ac:dyDescent="0.25">
      <c r="A2205" s="6">
        <f t="shared" si="136"/>
        <v>109.55</v>
      </c>
      <c r="B2205">
        <v>2203</v>
      </c>
      <c r="C2205" s="3" t="s">
        <v>2204</v>
      </c>
      <c r="D2205" s="3" t="s">
        <v>6313</v>
      </c>
      <c r="E2205">
        <v>2000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42241.526412037034</v>
      </c>
      <c r="T2205" s="10">
        <f t="shared" si="139"/>
        <v>42271.526412037034</v>
      </c>
    </row>
    <row r="2206" spans="1:20" ht="49" x14ac:dyDescent="0.25">
      <c r="A2206" s="6">
        <f t="shared" si="136"/>
        <v>132.86666666666667</v>
      </c>
      <c r="B2206">
        <v>2204</v>
      </c>
      <c r="C2206" s="3" t="s">
        <v>2205</v>
      </c>
      <c r="D2206" s="3" t="s">
        <v>6314</v>
      </c>
      <c r="E2206"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41311.978229166663</v>
      </c>
      <c r="T2206" s="10">
        <f t="shared" si="139"/>
        <v>41341.978229166663</v>
      </c>
    </row>
    <row r="2207" spans="1:20" ht="49" x14ac:dyDescent="0.25">
      <c r="A2207" s="6">
        <f t="shared" si="136"/>
        <v>152</v>
      </c>
      <c r="B2207">
        <v>2205</v>
      </c>
      <c r="C2207" s="3" t="s">
        <v>2206</v>
      </c>
      <c r="D2207" s="3" t="s">
        <v>6315</v>
      </c>
      <c r="E2207"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41031.488298611104</v>
      </c>
      <c r="T2207" s="10">
        <f t="shared" si="139"/>
        <v>41061.488298611104</v>
      </c>
    </row>
    <row r="2208" spans="1:20" ht="49" x14ac:dyDescent="0.25">
      <c r="A2208" s="6">
        <f t="shared" si="136"/>
        <v>102.72727272727273</v>
      </c>
      <c r="B2208">
        <v>2206</v>
      </c>
      <c r="C2208" s="3" t="s">
        <v>2207</v>
      </c>
      <c r="D2208" s="3" t="s">
        <v>6316</v>
      </c>
      <c r="E2208"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40996.923888888887</v>
      </c>
      <c r="T2208" s="10">
        <f t="shared" si="139"/>
        <v>41014.923888888887</v>
      </c>
    </row>
    <row r="2209" spans="1:20" ht="49" x14ac:dyDescent="0.25">
      <c r="A2209" s="6">
        <f t="shared" si="136"/>
        <v>100</v>
      </c>
      <c r="B2209">
        <v>2207</v>
      </c>
      <c r="C2209" s="3" t="s">
        <v>2208</v>
      </c>
      <c r="D2209" s="3" t="s">
        <v>6317</v>
      </c>
      <c r="E2209"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41563.860798611109</v>
      </c>
      <c r="T2209" s="10">
        <f t="shared" si="139"/>
        <v>41593.902465277773</v>
      </c>
    </row>
    <row r="2210" spans="1:20" ht="49" x14ac:dyDescent="0.25">
      <c r="A2210" s="6">
        <f t="shared" si="136"/>
        <v>101.6</v>
      </c>
      <c r="B2210">
        <v>2208</v>
      </c>
      <c r="C2210" s="3" t="s">
        <v>2209</v>
      </c>
      <c r="D2210" s="3" t="s">
        <v>6318</v>
      </c>
      <c r="E2210"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40946.548912037033</v>
      </c>
      <c r="T2210" s="10">
        <f t="shared" si="139"/>
        <v>41005.833333333328</v>
      </c>
    </row>
    <row r="2211" spans="1:20" ht="33" x14ac:dyDescent="0.25">
      <c r="A2211" s="6">
        <f t="shared" si="136"/>
        <v>150.80000000000001</v>
      </c>
      <c r="B2211">
        <v>2209</v>
      </c>
      <c r="C2211" s="3" t="s">
        <v>2210</v>
      </c>
      <c r="D2211" s="3" t="s">
        <v>6319</v>
      </c>
      <c r="E2211">
        <v>500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41732.14634259259</v>
      </c>
      <c r="T2211" s="10">
        <f t="shared" si="139"/>
        <v>41743.625</v>
      </c>
    </row>
    <row r="2212" spans="1:20" ht="49" x14ac:dyDescent="0.25">
      <c r="A2212" s="6">
        <f t="shared" si="136"/>
        <v>111.425</v>
      </c>
      <c r="B2212">
        <v>2210</v>
      </c>
      <c r="C2212" s="3" t="s">
        <v>2211</v>
      </c>
      <c r="D2212" s="3" t="s">
        <v>6320</v>
      </c>
      <c r="E2212"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40955.732754629629</v>
      </c>
      <c r="T2212" s="10">
        <f t="shared" si="139"/>
        <v>41013.399999999994</v>
      </c>
    </row>
    <row r="2213" spans="1:20" ht="49" x14ac:dyDescent="0.25">
      <c r="A2213" s="6">
        <f t="shared" si="136"/>
        <v>195.6</v>
      </c>
      <c r="B2213">
        <v>2211</v>
      </c>
      <c r="C2213" s="3" t="s">
        <v>2212</v>
      </c>
      <c r="D2213" s="3" t="s">
        <v>6321</v>
      </c>
      <c r="E2213"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41716.451678240737</v>
      </c>
      <c r="T2213" s="10">
        <f t="shared" si="139"/>
        <v>41738.957638888889</v>
      </c>
    </row>
    <row r="2214" spans="1:20" ht="49" x14ac:dyDescent="0.25">
      <c r="A2214" s="6">
        <f t="shared" si="136"/>
        <v>114.38333333333333</v>
      </c>
      <c r="B2214">
        <v>2212</v>
      </c>
      <c r="C2214" s="3" t="s">
        <v>2213</v>
      </c>
      <c r="D2214" s="3" t="s">
        <v>6322</v>
      </c>
      <c r="E2214"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41548.414085648146</v>
      </c>
      <c r="T2214" s="10">
        <f t="shared" si="139"/>
        <v>41581.708333333328</v>
      </c>
    </row>
    <row r="2215" spans="1:20" ht="49" x14ac:dyDescent="0.25">
      <c r="A2215" s="6">
        <f t="shared" si="136"/>
        <v>200</v>
      </c>
      <c r="B2215">
        <v>2213</v>
      </c>
      <c r="C2215" s="3" t="s">
        <v>2214</v>
      </c>
      <c r="D2215" s="3" t="s">
        <v>6323</v>
      </c>
      <c r="E2215"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42109.492812499993</v>
      </c>
      <c r="T2215" s="10">
        <f t="shared" si="139"/>
        <v>42139.492812499993</v>
      </c>
    </row>
    <row r="2216" spans="1:20" ht="49" x14ac:dyDescent="0.25">
      <c r="A2216" s="6">
        <f t="shared" si="136"/>
        <v>292.50166666666667</v>
      </c>
      <c r="B2216">
        <v>2214</v>
      </c>
      <c r="C2216" s="3" t="s">
        <v>2215</v>
      </c>
      <c r="D2216" s="3" t="s">
        <v>6324</v>
      </c>
      <c r="E2216"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41646.45888888889</v>
      </c>
      <c r="T2216" s="10">
        <f t="shared" si="139"/>
        <v>41676.45888888889</v>
      </c>
    </row>
    <row r="2217" spans="1:20" ht="33" x14ac:dyDescent="0.25">
      <c r="A2217" s="6">
        <f t="shared" si="136"/>
        <v>156.36363636363635</v>
      </c>
      <c r="B2217">
        <v>2215</v>
      </c>
      <c r="C2217" s="3" t="s">
        <v>2216</v>
      </c>
      <c r="D2217" s="3" t="s">
        <v>6325</v>
      </c>
      <c r="E2217"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40958.383935185186</v>
      </c>
      <c r="T2217" s="10">
        <f t="shared" si="139"/>
        <v>40980.957638888889</v>
      </c>
    </row>
    <row r="2218" spans="1:20" ht="49" x14ac:dyDescent="0.25">
      <c r="A2218" s="6">
        <f t="shared" si="136"/>
        <v>105.66666666666666</v>
      </c>
      <c r="B2218">
        <v>2216</v>
      </c>
      <c r="C2218" s="3" t="s">
        <v>2217</v>
      </c>
      <c r="D2218" s="3" t="s">
        <v>6326</v>
      </c>
      <c r="E2218"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42194.418344907412</v>
      </c>
      <c r="T2218" s="10">
        <f t="shared" si="139"/>
        <v>42208.418344907412</v>
      </c>
    </row>
    <row r="2219" spans="1:20" ht="49" x14ac:dyDescent="0.25">
      <c r="A2219" s="6">
        <f t="shared" si="136"/>
        <v>101.19047619047619</v>
      </c>
      <c r="B2219">
        <v>2217</v>
      </c>
      <c r="C2219" s="3" t="s">
        <v>2218</v>
      </c>
      <c r="D2219" s="3" t="s">
        <v>6327</v>
      </c>
      <c r="E2219"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42299.443437499998</v>
      </c>
      <c r="T2219" s="10">
        <f t="shared" si="139"/>
        <v>42309.999999999993</v>
      </c>
    </row>
    <row r="2220" spans="1:20" ht="49" x14ac:dyDescent="0.25">
      <c r="A2220" s="6">
        <f t="shared" si="136"/>
        <v>122.833</v>
      </c>
      <c r="B2220">
        <v>2218</v>
      </c>
      <c r="C2220" s="3" t="s">
        <v>2219</v>
      </c>
      <c r="D2220" s="3" t="s">
        <v>6328</v>
      </c>
      <c r="E2220"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41127.478969907403</v>
      </c>
      <c r="T2220" s="10">
        <f t="shared" si="139"/>
        <v>41149.666666666664</v>
      </c>
    </row>
    <row r="2221" spans="1:20" ht="49" x14ac:dyDescent="0.25">
      <c r="A2221" s="6">
        <f t="shared" si="136"/>
        <v>101.49999999999999</v>
      </c>
      <c r="B2221">
        <v>2219</v>
      </c>
      <c r="C2221" s="3" t="s">
        <v>2220</v>
      </c>
      <c r="D2221" s="3" t="s">
        <v>6329</v>
      </c>
      <c r="E2221"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42205.385555555556</v>
      </c>
      <c r="T2221" s="10">
        <f t="shared" si="139"/>
        <v>42235.385555555556</v>
      </c>
    </row>
    <row r="2222" spans="1:20" ht="49" x14ac:dyDescent="0.25">
      <c r="A2222" s="6">
        <f t="shared" si="136"/>
        <v>101.14285714285714</v>
      </c>
      <c r="B2222">
        <v>2220</v>
      </c>
      <c r="C2222" s="3" t="s">
        <v>2221</v>
      </c>
      <c r="D2222" s="3" t="s">
        <v>6330</v>
      </c>
      <c r="E2222"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41451.727268518516</v>
      </c>
      <c r="T2222" s="10">
        <f t="shared" si="139"/>
        <v>41481.727268518516</v>
      </c>
    </row>
    <row r="2223" spans="1:20" ht="49" x14ac:dyDescent="0.25">
      <c r="A2223" s="6">
        <f t="shared" si="136"/>
        <v>108.11999999999999</v>
      </c>
      <c r="B2223">
        <v>2221</v>
      </c>
      <c r="C2223" s="3" t="s">
        <v>2222</v>
      </c>
      <c r="D2223" s="3" t="s">
        <v>6331</v>
      </c>
      <c r="E2223"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42452.333437499998</v>
      </c>
      <c r="T2223" s="10">
        <f t="shared" si="139"/>
        <v>42482.666666666664</v>
      </c>
    </row>
    <row r="2224" spans="1:20" ht="49" x14ac:dyDescent="0.25">
      <c r="A2224" s="6">
        <f t="shared" si="136"/>
        <v>162.6</v>
      </c>
      <c r="B2224">
        <v>2222</v>
      </c>
      <c r="C2224" s="3" t="s">
        <v>2223</v>
      </c>
      <c r="D2224" s="3" t="s">
        <v>6332</v>
      </c>
      <c r="E2224"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40906.454247685186</v>
      </c>
      <c r="T2224" s="10">
        <f t="shared" si="139"/>
        <v>40936.454247685186</v>
      </c>
    </row>
    <row r="2225" spans="1:20" ht="49" x14ac:dyDescent="0.25">
      <c r="A2225" s="6">
        <f t="shared" si="136"/>
        <v>105.80000000000001</v>
      </c>
      <c r="B2225">
        <v>2223</v>
      </c>
      <c r="C2225" s="3" t="s">
        <v>2224</v>
      </c>
      <c r="D2225" s="3" t="s">
        <v>6333</v>
      </c>
      <c r="E2225">
        <v>19500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42152.307500000003</v>
      </c>
      <c r="T2225" s="10">
        <f t="shared" si="139"/>
        <v>42182.307500000003</v>
      </c>
    </row>
    <row r="2226" spans="1:20" ht="49" x14ac:dyDescent="0.25">
      <c r="A2226" s="6">
        <f t="shared" si="136"/>
        <v>243.14999999999998</v>
      </c>
      <c r="B2226">
        <v>2224</v>
      </c>
      <c r="C2226" s="3" t="s">
        <v>2225</v>
      </c>
      <c r="D2226" s="3" t="s">
        <v>6334</v>
      </c>
      <c r="E2226"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42644.334201388883</v>
      </c>
      <c r="T2226" s="10">
        <f t="shared" si="139"/>
        <v>42672.458333333336</v>
      </c>
    </row>
    <row r="2227" spans="1:20" ht="49" x14ac:dyDescent="0.25">
      <c r="A2227" s="6">
        <f t="shared" si="136"/>
        <v>944.83338095238094</v>
      </c>
      <c r="B2227">
        <v>2225</v>
      </c>
      <c r="C2227" s="3" t="s">
        <v>2226</v>
      </c>
      <c r="D2227" s="3" t="s">
        <v>6335</v>
      </c>
      <c r="E2227">
        <v>21000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41873.458506944444</v>
      </c>
      <c r="T2227" s="10">
        <f t="shared" si="139"/>
        <v>41903.458506944444</v>
      </c>
    </row>
    <row r="2228" spans="1:20" ht="49" x14ac:dyDescent="0.25">
      <c r="A2228" s="6">
        <f t="shared" si="136"/>
        <v>108.46283333333334</v>
      </c>
      <c r="B2228">
        <v>2226</v>
      </c>
      <c r="C2228" s="3" t="s">
        <v>2227</v>
      </c>
      <c r="D2228" s="3" t="s">
        <v>6336</v>
      </c>
      <c r="E2228"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42381.465532407405</v>
      </c>
      <c r="T2228" s="10">
        <f t="shared" si="139"/>
        <v>42411.874305555553</v>
      </c>
    </row>
    <row r="2229" spans="1:20" ht="49" x14ac:dyDescent="0.25">
      <c r="A2229" s="6">
        <f t="shared" si="136"/>
        <v>157.37692307692308</v>
      </c>
      <c r="B2229">
        <v>2227</v>
      </c>
      <c r="C2229" s="3" t="s">
        <v>2228</v>
      </c>
      <c r="D2229" s="3" t="s">
        <v>6337</v>
      </c>
      <c r="E2229">
        <v>13000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41561.474016203698</v>
      </c>
      <c r="T2229" s="10">
        <f t="shared" si="139"/>
        <v>41591.515682870369</v>
      </c>
    </row>
    <row r="2230" spans="1:20" ht="49" x14ac:dyDescent="0.25">
      <c r="A2230" s="6">
        <f t="shared" si="136"/>
        <v>1174.49</v>
      </c>
      <c r="B2230">
        <v>2228</v>
      </c>
      <c r="C2230" s="3" t="s">
        <v>2229</v>
      </c>
      <c r="D2230" s="3" t="s">
        <v>6338</v>
      </c>
      <c r="E2230">
        <v>1000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42201.944861111107</v>
      </c>
      <c r="T2230" s="10">
        <f t="shared" si="139"/>
        <v>42231.944861111107</v>
      </c>
    </row>
    <row r="2231" spans="1:20" ht="49" x14ac:dyDescent="0.25">
      <c r="A2231" s="6">
        <f t="shared" si="136"/>
        <v>171.04755366949576</v>
      </c>
      <c r="B2231">
        <v>2229</v>
      </c>
      <c r="C2231" s="3" t="s">
        <v>2230</v>
      </c>
      <c r="D2231" s="3" t="s">
        <v>6339</v>
      </c>
      <c r="E2231"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41484.330914351849</v>
      </c>
      <c r="T2231" s="10">
        <f t="shared" si="139"/>
        <v>41519.833333333328</v>
      </c>
    </row>
    <row r="2232" spans="1:20" ht="49" x14ac:dyDescent="0.25">
      <c r="A2232" s="6">
        <f t="shared" si="136"/>
        <v>125.9529411764706</v>
      </c>
      <c r="B2232">
        <v>2230</v>
      </c>
      <c r="C2232" s="3" t="s">
        <v>2231</v>
      </c>
      <c r="D2232" s="3" t="s">
        <v>6340</v>
      </c>
      <c r="E2232"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41724.547766203701</v>
      </c>
      <c r="T2232" s="10">
        <f t="shared" si="139"/>
        <v>41754.547766203701</v>
      </c>
    </row>
    <row r="2233" spans="1:20" ht="49" x14ac:dyDescent="0.25">
      <c r="A2233" s="6">
        <f t="shared" si="136"/>
        <v>1212.1296000000002</v>
      </c>
      <c r="B2233">
        <v>2231</v>
      </c>
      <c r="C2233" s="3" t="s">
        <v>2232</v>
      </c>
      <c r="D2233" s="3" t="s">
        <v>6341</v>
      </c>
      <c r="E2233"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41423.577557870369</v>
      </c>
      <c r="T2233" s="10">
        <f t="shared" si="139"/>
        <v>41449.875</v>
      </c>
    </row>
    <row r="2234" spans="1:20" ht="49" x14ac:dyDescent="0.25">
      <c r="A2234" s="6">
        <f t="shared" si="136"/>
        <v>495.8</v>
      </c>
      <c r="B2234">
        <v>2232</v>
      </c>
      <c r="C2234" s="3" t="s">
        <v>2233</v>
      </c>
      <c r="D2234" s="3" t="s">
        <v>6342</v>
      </c>
      <c r="E2234"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41806.460740740738</v>
      </c>
      <c r="T2234" s="10">
        <f t="shared" si="139"/>
        <v>41838.791666666664</v>
      </c>
    </row>
    <row r="2235" spans="1:20" ht="49" x14ac:dyDescent="0.25">
      <c r="A2235" s="6">
        <f t="shared" si="136"/>
        <v>332.03999999999996</v>
      </c>
      <c r="B2235">
        <v>2233</v>
      </c>
      <c r="C2235" s="3" t="s">
        <v>2234</v>
      </c>
      <c r="D2235" s="3" t="s">
        <v>6343</v>
      </c>
      <c r="E2235">
        <v>2500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42331.045590277768</v>
      </c>
      <c r="T2235" s="10">
        <f t="shared" si="139"/>
        <v>42351.666666666664</v>
      </c>
    </row>
    <row r="2236" spans="1:20" ht="49" x14ac:dyDescent="0.25">
      <c r="A2236" s="6">
        <f t="shared" si="136"/>
        <v>1165</v>
      </c>
      <c r="B2236">
        <v>2234</v>
      </c>
      <c r="C2236" s="3" t="s">
        <v>2235</v>
      </c>
      <c r="D2236" s="3" t="s">
        <v>6344</v>
      </c>
      <c r="E2236"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42710.491284722222</v>
      </c>
      <c r="T2236" s="10">
        <f t="shared" si="139"/>
        <v>42740.491284722222</v>
      </c>
    </row>
    <row r="2237" spans="1:20" ht="33" x14ac:dyDescent="0.25">
      <c r="A2237" s="6">
        <f t="shared" si="136"/>
        <v>153.3153846153846</v>
      </c>
      <c r="B2237">
        <v>2235</v>
      </c>
      <c r="C2237" s="3" t="s">
        <v>2236</v>
      </c>
      <c r="D2237" s="3" t="s">
        <v>6345</v>
      </c>
      <c r="E2237">
        <v>13000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42061.688784722217</v>
      </c>
      <c r="T2237" s="10">
        <f t="shared" si="139"/>
        <v>42091.64711805556</v>
      </c>
    </row>
    <row r="2238" spans="1:20" ht="33" x14ac:dyDescent="0.25">
      <c r="A2238" s="6">
        <f t="shared" si="136"/>
        <v>537.10714285714289</v>
      </c>
      <c r="B2238">
        <v>2236</v>
      </c>
      <c r="C2238" s="3" t="s">
        <v>2237</v>
      </c>
      <c r="D2238" s="3" t="s">
        <v>6346</v>
      </c>
      <c r="E2238"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42371.283831018511</v>
      </c>
      <c r="T2238" s="10">
        <f t="shared" si="139"/>
        <v>42401.283831018511</v>
      </c>
    </row>
    <row r="2239" spans="1:20" ht="49" x14ac:dyDescent="0.25">
      <c r="A2239" s="6">
        <f t="shared" si="136"/>
        <v>352.92777777777775</v>
      </c>
      <c r="B2239">
        <v>2237</v>
      </c>
      <c r="C2239" s="3" t="s">
        <v>2238</v>
      </c>
      <c r="D2239" s="3" t="s">
        <v>6347</v>
      </c>
      <c r="E2239"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41914.669942129629</v>
      </c>
      <c r="T2239" s="10">
        <f t="shared" si="139"/>
        <v>41954.999305555553</v>
      </c>
    </row>
    <row r="2240" spans="1:20" ht="33" x14ac:dyDescent="0.25">
      <c r="A2240" s="6">
        <f t="shared" si="136"/>
        <v>137.4</v>
      </c>
      <c r="B2240">
        <v>2238</v>
      </c>
      <c r="C2240" s="3" t="s">
        <v>2239</v>
      </c>
      <c r="D2240" s="3" t="s">
        <v>6348</v>
      </c>
      <c r="E2240">
        <v>4000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42774.28837962963</v>
      </c>
      <c r="T2240" s="10">
        <f t="shared" si="139"/>
        <v>42804.28837962963</v>
      </c>
    </row>
    <row r="2241" spans="1:20" ht="33" x14ac:dyDescent="0.25">
      <c r="A2241" s="6">
        <f t="shared" si="136"/>
        <v>128.02668</v>
      </c>
      <c r="B2241">
        <v>2239</v>
      </c>
      <c r="C2241" s="3" t="s">
        <v>2240</v>
      </c>
      <c r="D2241" s="3" t="s">
        <v>6349</v>
      </c>
      <c r="E2241"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41572.625162037039</v>
      </c>
      <c r="T2241" s="10">
        <f t="shared" si="139"/>
        <v>41608.834722222222</v>
      </c>
    </row>
    <row r="2242" spans="1:20" ht="49" x14ac:dyDescent="0.25">
      <c r="A2242" s="6">
        <f t="shared" si="136"/>
        <v>270.68</v>
      </c>
      <c r="B2242">
        <v>2240</v>
      </c>
      <c r="C2242" s="3" t="s">
        <v>2241</v>
      </c>
      <c r="D2242" s="3" t="s">
        <v>6350</v>
      </c>
      <c r="E2242"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42452.492407407401</v>
      </c>
      <c r="T2242" s="10">
        <f t="shared" si="139"/>
        <v>42482.492407407401</v>
      </c>
    </row>
    <row r="2243" spans="1:20" ht="49" x14ac:dyDescent="0.25">
      <c r="A2243" s="6">
        <f t="shared" ref="A2243:A2306" si="140">((F2243-E2243)/E2243+1)*100</f>
        <v>806.4</v>
      </c>
      <c r="B2243">
        <v>2241</v>
      </c>
      <c r="C2243" s="3" t="s">
        <v>2242</v>
      </c>
      <c r="D2243" s="3" t="s">
        <v>6351</v>
      </c>
      <c r="E2243">
        <v>1000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>
        <f t="shared" ref="P2243:P2306" si="141">F2243/M2243</f>
        <v>49.472392638036808</v>
      </c>
      <c r="Q2243" t="s">
        <v>8333</v>
      </c>
      <c r="R2243" t="s">
        <v>8351</v>
      </c>
      <c r="S2243" s="10">
        <f t="shared" ref="S2243:S2306" si="142">(((K2243/60)/60)/24)+DATE(1970,1,1)+(-8/24)</f>
        <v>42766.494212962956</v>
      </c>
      <c r="T2243" s="10">
        <f t="shared" ref="T2243:T2306" si="143">(((J2243/60)/60)/24)+DATE(1970,1,1)+(-8/24)</f>
        <v>42796.494212962956</v>
      </c>
    </row>
    <row r="2244" spans="1:20" ht="33" x14ac:dyDescent="0.25">
      <c r="A2244" s="6">
        <f t="shared" si="140"/>
        <v>1360.0976000000001</v>
      </c>
      <c r="B2244">
        <v>2242</v>
      </c>
      <c r="C2244" s="3" t="s">
        <v>2243</v>
      </c>
      <c r="D2244" s="3" t="s">
        <v>6352</v>
      </c>
      <c r="E2244"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41569.242280092592</v>
      </c>
      <c r="T2244" s="10">
        <f t="shared" si="143"/>
        <v>41604.79305555555</v>
      </c>
    </row>
    <row r="2245" spans="1:20" ht="49" x14ac:dyDescent="0.25">
      <c r="A2245" s="6">
        <f t="shared" si="140"/>
        <v>930250</v>
      </c>
      <c r="B2245">
        <v>2243</v>
      </c>
      <c r="C2245" s="3" t="s">
        <v>2244</v>
      </c>
      <c r="D2245" s="3" t="s">
        <v>6353</v>
      </c>
      <c r="E2245"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42800.417708333327</v>
      </c>
      <c r="T2245" s="10">
        <f t="shared" si="143"/>
        <v>42806.791666666664</v>
      </c>
    </row>
    <row r="2246" spans="1:20" ht="49" x14ac:dyDescent="0.25">
      <c r="A2246" s="6">
        <f t="shared" si="140"/>
        <v>377.02</v>
      </c>
      <c r="B2246">
        <v>2244</v>
      </c>
      <c r="C2246" s="3" t="s">
        <v>2245</v>
      </c>
      <c r="D2246" s="3" t="s">
        <v>6354</v>
      </c>
      <c r="E2246"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42647.485486111109</v>
      </c>
      <c r="T2246" s="10">
        <f t="shared" si="143"/>
        <v>42659.520833333336</v>
      </c>
    </row>
    <row r="2247" spans="1:20" ht="49" x14ac:dyDescent="0.25">
      <c r="A2247" s="6">
        <f t="shared" si="140"/>
        <v>2647.0250000000001</v>
      </c>
      <c r="B2247">
        <v>2245</v>
      </c>
      <c r="C2247" s="3" t="s">
        <v>2246</v>
      </c>
      <c r="D2247" s="3" t="s">
        <v>6355</v>
      </c>
      <c r="E2247"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41660.375196759262</v>
      </c>
      <c r="T2247" s="10">
        <f t="shared" si="143"/>
        <v>41691.416666666664</v>
      </c>
    </row>
    <row r="2248" spans="1:20" ht="49" x14ac:dyDescent="0.25">
      <c r="A2248" s="6">
        <f t="shared" si="140"/>
        <v>100.12</v>
      </c>
      <c r="B2248">
        <v>2246</v>
      </c>
      <c r="C2248" s="3" t="s">
        <v>2247</v>
      </c>
      <c r="D2248" s="3" t="s">
        <v>6356</v>
      </c>
      <c r="E2248">
        <v>2500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42221.458449074074</v>
      </c>
      <c r="T2248" s="10">
        <f t="shared" si="143"/>
        <v>42251.458449074074</v>
      </c>
    </row>
    <row r="2249" spans="1:20" ht="33" x14ac:dyDescent="0.25">
      <c r="A2249" s="6">
        <f t="shared" si="140"/>
        <v>104.45405405405405</v>
      </c>
      <c r="B2249">
        <v>2247</v>
      </c>
      <c r="C2249" s="3" t="s">
        <v>2248</v>
      </c>
      <c r="D2249" s="3" t="s">
        <v>6357</v>
      </c>
      <c r="E2249"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42200.332928240743</v>
      </c>
      <c r="T2249" s="10">
        <f t="shared" si="143"/>
        <v>42214.332928240743</v>
      </c>
    </row>
    <row r="2250" spans="1:20" ht="49" x14ac:dyDescent="0.25">
      <c r="A2250" s="6">
        <f t="shared" si="140"/>
        <v>107.21428571428571</v>
      </c>
      <c r="B2250">
        <v>2248</v>
      </c>
      <c r="C2250" s="3" t="s">
        <v>2249</v>
      </c>
      <c r="D2250" s="3" t="s">
        <v>6358</v>
      </c>
      <c r="E2250">
        <v>7000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42688.542569444442</v>
      </c>
      <c r="T2250" s="10">
        <f t="shared" si="143"/>
        <v>42718.542569444442</v>
      </c>
    </row>
    <row r="2251" spans="1:20" ht="49" x14ac:dyDescent="0.25">
      <c r="A2251" s="6">
        <f t="shared" si="140"/>
        <v>168.77142857142857</v>
      </c>
      <c r="B2251">
        <v>2249</v>
      </c>
      <c r="C2251" s="3" t="s">
        <v>2250</v>
      </c>
      <c r="D2251" s="3" t="s">
        <v>6359</v>
      </c>
      <c r="E2251"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41336.369965277772</v>
      </c>
      <c r="T2251" s="10">
        <f t="shared" si="143"/>
        <v>41366.328298611108</v>
      </c>
    </row>
    <row r="2252" spans="1:20" ht="49" x14ac:dyDescent="0.25">
      <c r="A2252" s="6">
        <f t="shared" si="140"/>
        <v>975.11200000000008</v>
      </c>
      <c r="B2252">
        <v>2250</v>
      </c>
      <c r="C2252" s="3" t="s">
        <v>2251</v>
      </c>
      <c r="D2252" s="3" t="s">
        <v>6360</v>
      </c>
      <c r="E2252"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42676.6721412037</v>
      </c>
      <c r="T2252" s="10">
        <f t="shared" si="143"/>
        <v>42706.713807870365</v>
      </c>
    </row>
    <row r="2253" spans="1:20" ht="49" x14ac:dyDescent="0.25">
      <c r="A2253" s="6">
        <f t="shared" si="140"/>
        <v>134.44929411764707</v>
      </c>
      <c r="B2253">
        <v>2251</v>
      </c>
      <c r="C2253" s="3" t="s">
        <v>2252</v>
      </c>
      <c r="D2253" s="3" t="s">
        <v>6361</v>
      </c>
      <c r="E2253"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41846.012465277774</v>
      </c>
      <c r="T2253" s="10">
        <f t="shared" si="143"/>
        <v>41867.012465277774</v>
      </c>
    </row>
    <row r="2254" spans="1:20" ht="49" x14ac:dyDescent="0.25">
      <c r="A2254" s="6">
        <f t="shared" si="140"/>
        <v>272.27777777777777</v>
      </c>
      <c r="B2254">
        <v>2252</v>
      </c>
      <c r="C2254" s="3" t="s">
        <v>2253</v>
      </c>
      <c r="D2254" s="3" t="s">
        <v>6362</v>
      </c>
      <c r="E2254">
        <v>9000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42572.994652777772</v>
      </c>
      <c r="T2254" s="10">
        <f t="shared" si="143"/>
        <v>42587.994652777772</v>
      </c>
    </row>
    <row r="2255" spans="1:20" ht="49" x14ac:dyDescent="0.25">
      <c r="A2255" s="6">
        <f t="shared" si="140"/>
        <v>112.6875</v>
      </c>
      <c r="B2255">
        <v>2253</v>
      </c>
      <c r="C2255" s="3" t="s">
        <v>2254</v>
      </c>
      <c r="D2255" s="3" t="s">
        <v>6363</v>
      </c>
      <c r="E2255"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42296.297997685186</v>
      </c>
      <c r="T2255" s="10">
        <f t="shared" si="143"/>
        <v>42326.33966435185</v>
      </c>
    </row>
    <row r="2256" spans="1:20" ht="33" x14ac:dyDescent="0.25">
      <c r="A2256" s="6">
        <f t="shared" si="140"/>
        <v>459.8</v>
      </c>
      <c r="B2256">
        <v>2254</v>
      </c>
      <c r="C2256" s="3" t="s">
        <v>2255</v>
      </c>
      <c r="D2256" s="3" t="s">
        <v>6364</v>
      </c>
      <c r="E2256"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42752.314444444441</v>
      </c>
      <c r="T2256" s="10">
        <f t="shared" si="143"/>
        <v>42759.314444444441</v>
      </c>
    </row>
    <row r="2257" spans="1:20" ht="33" x14ac:dyDescent="0.25">
      <c r="A2257" s="6">
        <f t="shared" si="140"/>
        <v>286.65822784810126</v>
      </c>
      <c r="B2257">
        <v>2255</v>
      </c>
      <c r="C2257" s="3" t="s">
        <v>2256</v>
      </c>
      <c r="D2257" s="3" t="s">
        <v>6365</v>
      </c>
      <c r="E2257"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42467.618645833332</v>
      </c>
      <c r="T2257" s="10">
        <f t="shared" si="143"/>
        <v>42497.618645833332</v>
      </c>
    </row>
    <row r="2258" spans="1:20" ht="49" x14ac:dyDescent="0.25">
      <c r="A2258" s="6">
        <f t="shared" si="140"/>
        <v>222.70833333333334</v>
      </c>
      <c r="B2258">
        <v>2256</v>
      </c>
      <c r="C2258" s="3" t="s">
        <v>2257</v>
      </c>
      <c r="D2258" s="3" t="s">
        <v>6366</v>
      </c>
      <c r="E2258">
        <v>480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42682.118587962956</v>
      </c>
      <c r="T2258" s="10">
        <f t="shared" si="143"/>
        <v>42696.118587962956</v>
      </c>
    </row>
    <row r="2259" spans="1:20" ht="49" x14ac:dyDescent="0.25">
      <c r="A2259" s="6">
        <f t="shared" si="140"/>
        <v>636.14</v>
      </c>
      <c r="B2259">
        <v>2257</v>
      </c>
      <c r="C2259" s="3" t="s">
        <v>2258</v>
      </c>
      <c r="D2259" s="3" t="s">
        <v>6367</v>
      </c>
      <c r="E2259">
        <v>2500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42505.603344907409</v>
      </c>
      <c r="T2259" s="10">
        <f t="shared" si="143"/>
        <v>42540.624999999993</v>
      </c>
    </row>
    <row r="2260" spans="1:20" ht="33" x14ac:dyDescent="0.25">
      <c r="A2260" s="6">
        <f t="shared" si="140"/>
        <v>146.5</v>
      </c>
      <c r="B2260">
        <v>2258</v>
      </c>
      <c r="C2260" s="3" t="s">
        <v>2259</v>
      </c>
      <c r="D2260" s="3" t="s">
        <v>6368</v>
      </c>
      <c r="E2260"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42136.417673611104</v>
      </c>
      <c r="T2260" s="10">
        <f t="shared" si="143"/>
        <v>42166.417673611104</v>
      </c>
    </row>
    <row r="2261" spans="1:20" ht="49" x14ac:dyDescent="0.25">
      <c r="A2261" s="6">
        <f t="shared" si="140"/>
        <v>1867.1</v>
      </c>
      <c r="B2261">
        <v>2259</v>
      </c>
      <c r="C2261" s="3" t="s">
        <v>2260</v>
      </c>
      <c r="D2261" s="3" t="s">
        <v>6369</v>
      </c>
      <c r="E2261">
        <v>1000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42702.47148148148</v>
      </c>
      <c r="T2261" s="10">
        <f t="shared" si="143"/>
        <v>42712.47148148148</v>
      </c>
    </row>
    <row r="2262" spans="1:20" ht="49" x14ac:dyDescent="0.25">
      <c r="A2262" s="6">
        <f t="shared" si="140"/>
        <v>326.92</v>
      </c>
      <c r="B2262">
        <v>2260</v>
      </c>
      <c r="C2262" s="3" t="s">
        <v>2261</v>
      </c>
      <c r="D2262" s="3" t="s">
        <v>6370</v>
      </c>
      <c r="E2262"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41694.683449074073</v>
      </c>
      <c r="T2262" s="10">
        <f t="shared" si="143"/>
        <v>41724.641782407409</v>
      </c>
    </row>
    <row r="2263" spans="1:20" ht="49" x14ac:dyDescent="0.25">
      <c r="A2263" s="6">
        <f t="shared" si="140"/>
        <v>779.5</v>
      </c>
      <c r="B2263">
        <v>2261</v>
      </c>
      <c r="C2263" s="3" t="s">
        <v>2262</v>
      </c>
      <c r="D2263" s="3" t="s">
        <v>6371</v>
      </c>
      <c r="E2263">
        <v>1000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42759.391435185178</v>
      </c>
      <c r="T2263" s="10">
        <f t="shared" si="143"/>
        <v>42780.391435185178</v>
      </c>
    </row>
    <row r="2264" spans="1:20" ht="33" x14ac:dyDescent="0.25">
      <c r="A2264" s="6">
        <f t="shared" si="140"/>
        <v>154.15151515151516</v>
      </c>
      <c r="B2264">
        <v>2262</v>
      </c>
      <c r="C2264" s="3" t="s">
        <v>2263</v>
      </c>
      <c r="D2264" s="3" t="s">
        <v>6372</v>
      </c>
      <c r="E2264"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41926.251828703702</v>
      </c>
      <c r="T2264" s="10">
        <f t="shared" si="143"/>
        <v>41960.666666666664</v>
      </c>
    </row>
    <row r="2265" spans="1:20" ht="49" x14ac:dyDescent="0.25">
      <c r="A2265" s="6">
        <f t="shared" si="140"/>
        <v>115.54666666666667</v>
      </c>
      <c r="B2265">
        <v>2263</v>
      </c>
      <c r="C2265" s="3" t="s">
        <v>2264</v>
      </c>
      <c r="D2265" s="3" t="s">
        <v>6373</v>
      </c>
      <c r="E2265">
        <v>7500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42014.498993055553</v>
      </c>
      <c r="T2265" s="10">
        <f t="shared" si="143"/>
        <v>42035.498993055553</v>
      </c>
    </row>
    <row r="2266" spans="1:20" ht="49" x14ac:dyDescent="0.25">
      <c r="A2266" s="6">
        <f t="shared" si="140"/>
        <v>180.03333333333333</v>
      </c>
      <c r="B2266">
        <v>2264</v>
      </c>
      <c r="C2266" s="3" t="s">
        <v>2265</v>
      </c>
      <c r="D2266" s="3" t="s">
        <v>6374</v>
      </c>
      <c r="E2266"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42496.249004629623</v>
      </c>
      <c r="T2266" s="10">
        <f t="shared" si="143"/>
        <v>42512.791666666664</v>
      </c>
    </row>
    <row r="2267" spans="1:20" ht="49" x14ac:dyDescent="0.25">
      <c r="A2267" s="6">
        <f t="shared" si="140"/>
        <v>298.50000000000006</v>
      </c>
      <c r="B2267">
        <v>2265</v>
      </c>
      <c r="C2267" s="3" t="s">
        <v>2266</v>
      </c>
      <c r="D2267" s="3" t="s">
        <v>6375</v>
      </c>
      <c r="E2267">
        <v>200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42689.519756944443</v>
      </c>
      <c r="T2267" s="10">
        <f t="shared" si="143"/>
        <v>42696.519756944443</v>
      </c>
    </row>
    <row r="2268" spans="1:20" ht="49" x14ac:dyDescent="0.25">
      <c r="A2268" s="6">
        <f t="shared" si="140"/>
        <v>320.26666666666665</v>
      </c>
      <c r="B2268">
        <v>2266</v>
      </c>
      <c r="C2268" s="3" t="s">
        <v>2267</v>
      </c>
      <c r="D2268" s="3" t="s">
        <v>6376</v>
      </c>
      <c r="E2268"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42469.541574074072</v>
      </c>
      <c r="T2268" s="10">
        <f t="shared" si="143"/>
        <v>42486.749999999993</v>
      </c>
    </row>
    <row r="2269" spans="1:20" ht="49" x14ac:dyDescent="0.25">
      <c r="A2269" s="6">
        <f t="shared" si="140"/>
        <v>380.52499999999998</v>
      </c>
      <c r="B2269">
        <v>2267</v>
      </c>
      <c r="C2269" s="3" t="s">
        <v>2268</v>
      </c>
      <c r="D2269" s="3" t="s">
        <v>6377</v>
      </c>
      <c r="E2269"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41968.496493055551</v>
      </c>
      <c r="T2269" s="10">
        <f t="shared" si="143"/>
        <v>41993.708333333336</v>
      </c>
    </row>
    <row r="2270" spans="1:20" ht="49" x14ac:dyDescent="0.25">
      <c r="A2270" s="6">
        <f t="shared" si="140"/>
        <v>102.60000000000001</v>
      </c>
      <c r="B2270">
        <v>2268</v>
      </c>
      <c r="C2270" s="3" t="s">
        <v>2269</v>
      </c>
      <c r="D2270" s="3" t="s">
        <v>6378</v>
      </c>
      <c r="E2270"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42775.749016203699</v>
      </c>
      <c r="T2270" s="10">
        <f t="shared" si="143"/>
        <v>42805.749016203699</v>
      </c>
    </row>
    <row r="2271" spans="1:20" ht="49" x14ac:dyDescent="0.25">
      <c r="A2271" s="6">
        <f t="shared" si="140"/>
        <v>1801.64</v>
      </c>
      <c r="B2271">
        <v>2269</v>
      </c>
      <c r="C2271" s="3" t="s">
        <v>2270</v>
      </c>
      <c r="D2271" s="3" t="s">
        <v>6379</v>
      </c>
      <c r="E2271"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42776.371099537035</v>
      </c>
      <c r="T2271" s="10">
        <f t="shared" si="143"/>
        <v>42800.874999999993</v>
      </c>
    </row>
    <row r="2272" spans="1:20" ht="49" x14ac:dyDescent="0.25">
      <c r="A2272" s="6">
        <f t="shared" si="140"/>
        <v>720.24800000000005</v>
      </c>
      <c r="B2272">
        <v>2270</v>
      </c>
      <c r="C2272" s="3" t="s">
        <v>2271</v>
      </c>
      <c r="D2272" s="3" t="s">
        <v>6380</v>
      </c>
      <c r="E2272"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42725.536030092589</v>
      </c>
      <c r="T2272" s="10">
        <f t="shared" si="143"/>
        <v>42745.582638888889</v>
      </c>
    </row>
    <row r="2273" spans="1:20" ht="49" x14ac:dyDescent="0.25">
      <c r="A2273" s="6">
        <f t="shared" si="140"/>
        <v>283.08999999999997</v>
      </c>
      <c r="B2273">
        <v>2271</v>
      </c>
      <c r="C2273" s="3" t="s">
        <v>2272</v>
      </c>
      <c r="D2273" s="3" t="s">
        <v>6381</v>
      </c>
      <c r="E2273"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42683.666712962957</v>
      </c>
      <c r="T2273" s="10">
        <f t="shared" si="143"/>
        <v>42713.666712962957</v>
      </c>
    </row>
    <row r="2274" spans="1:20" ht="49" x14ac:dyDescent="0.25">
      <c r="A2274" s="6">
        <f t="shared" si="140"/>
        <v>1356.6000000000001</v>
      </c>
      <c r="B2274">
        <v>2272</v>
      </c>
      <c r="C2274" s="3" t="s">
        <v>2273</v>
      </c>
      <c r="D2274" s="3" t="s">
        <v>6382</v>
      </c>
      <c r="E2274"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42315.366157407399</v>
      </c>
      <c r="T2274" s="10">
        <f t="shared" si="143"/>
        <v>42345.366157407399</v>
      </c>
    </row>
    <row r="2275" spans="1:20" ht="49" x14ac:dyDescent="0.25">
      <c r="A2275" s="6">
        <f t="shared" si="140"/>
        <v>220.35999999999999</v>
      </c>
      <c r="B2275">
        <v>2273</v>
      </c>
      <c r="C2275" s="3" t="s">
        <v>2274</v>
      </c>
      <c r="D2275" s="3" t="s">
        <v>6383</v>
      </c>
      <c r="E2275">
        <v>2500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42781.215763888882</v>
      </c>
      <c r="T2275" s="10">
        <f t="shared" si="143"/>
        <v>42806.174097222225</v>
      </c>
    </row>
    <row r="2276" spans="1:20" ht="49" x14ac:dyDescent="0.25">
      <c r="A2276" s="6">
        <f t="shared" si="140"/>
        <v>119.6</v>
      </c>
      <c r="B2276">
        <v>2274</v>
      </c>
      <c r="C2276" s="3" t="s">
        <v>2275</v>
      </c>
      <c r="D2276" s="3" t="s">
        <v>6384</v>
      </c>
      <c r="E2276"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41663.167326388888</v>
      </c>
      <c r="T2276" s="10">
        <f t="shared" si="143"/>
        <v>41693.167326388888</v>
      </c>
    </row>
    <row r="2277" spans="1:20" ht="49" x14ac:dyDescent="0.25">
      <c r="A2277" s="6">
        <f t="shared" si="140"/>
        <v>407.76923076923077</v>
      </c>
      <c r="B2277">
        <v>2275</v>
      </c>
      <c r="C2277" s="3" t="s">
        <v>2276</v>
      </c>
      <c r="D2277" s="3" t="s">
        <v>6385</v>
      </c>
      <c r="E2277">
        <v>650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41965.283321759263</v>
      </c>
      <c r="T2277" s="10">
        <f t="shared" si="143"/>
        <v>41995.283321759263</v>
      </c>
    </row>
    <row r="2278" spans="1:20" ht="49" x14ac:dyDescent="0.25">
      <c r="A2278" s="6">
        <f t="shared" si="140"/>
        <v>105.81826105905425</v>
      </c>
      <c r="B2278">
        <v>2276</v>
      </c>
      <c r="C2278" s="3" t="s">
        <v>2277</v>
      </c>
      <c r="D2278" s="3" t="s">
        <v>6386</v>
      </c>
      <c r="E2278"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41614.318159722221</v>
      </c>
      <c r="T2278" s="10">
        <f t="shared" si="143"/>
        <v>41644.318159722221</v>
      </c>
    </row>
    <row r="2279" spans="1:20" ht="49" x14ac:dyDescent="0.25">
      <c r="A2279" s="6">
        <f t="shared" si="140"/>
        <v>141.08235294117648</v>
      </c>
      <c r="B2279">
        <v>2277</v>
      </c>
      <c r="C2279" s="3" t="s">
        <v>2278</v>
      </c>
      <c r="D2279" s="3" t="s">
        <v>6387</v>
      </c>
      <c r="E2279"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40936.345173611109</v>
      </c>
      <c r="T2279" s="10">
        <f t="shared" si="143"/>
        <v>40966.345173611109</v>
      </c>
    </row>
    <row r="2280" spans="1:20" ht="33" x14ac:dyDescent="0.25">
      <c r="A2280" s="6">
        <f t="shared" si="140"/>
        <v>270.7</v>
      </c>
      <c r="B2280">
        <v>2278</v>
      </c>
      <c r="C2280" s="3" t="s">
        <v>2279</v>
      </c>
      <c r="D2280" s="3" t="s">
        <v>6388</v>
      </c>
      <c r="E2280">
        <v>2000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42338.375775462955</v>
      </c>
      <c r="T2280" s="10">
        <f t="shared" si="143"/>
        <v>42372.624305555553</v>
      </c>
    </row>
    <row r="2281" spans="1:20" ht="49" x14ac:dyDescent="0.25">
      <c r="A2281" s="6">
        <f t="shared" si="140"/>
        <v>153.80000000000001</v>
      </c>
      <c r="B2281">
        <v>2279</v>
      </c>
      <c r="C2281" s="3" t="s">
        <v>2280</v>
      </c>
      <c r="D2281" s="3" t="s">
        <v>6389</v>
      </c>
      <c r="E2281"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42020.473368055551</v>
      </c>
      <c r="T2281" s="10">
        <f t="shared" si="143"/>
        <v>42038.833333333336</v>
      </c>
    </row>
    <row r="2282" spans="1:20" ht="49" x14ac:dyDescent="0.25">
      <c r="A2282" s="6">
        <f t="shared" si="140"/>
        <v>403.57653061224488</v>
      </c>
      <c r="B2282">
        <v>2280</v>
      </c>
      <c r="C2282" s="3" t="s">
        <v>2281</v>
      </c>
      <c r="D2282" s="3" t="s">
        <v>6390</v>
      </c>
      <c r="E2282"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42234.291562499995</v>
      </c>
      <c r="T2282" s="10">
        <f t="shared" si="143"/>
        <v>42264.291562499995</v>
      </c>
    </row>
    <row r="2283" spans="1:20" ht="49" x14ac:dyDescent="0.25">
      <c r="A2283" s="6">
        <f t="shared" si="140"/>
        <v>185</v>
      </c>
      <c r="B2283">
        <v>2281</v>
      </c>
      <c r="C2283" s="3" t="s">
        <v>2282</v>
      </c>
      <c r="D2283" s="3" t="s">
        <v>6391</v>
      </c>
      <c r="E2283"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40686.952511574069</v>
      </c>
      <c r="T2283" s="10">
        <f t="shared" si="143"/>
        <v>40748.951388888883</v>
      </c>
    </row>
    <row r="2284" spans="1:20" ht="33" x14ac:dyDescent="0.25">
      <c r="A2284" s="6">
        <f t="shared" si="140"/>
        <v>185.33333333333334</v>
      </c>
      <c r="B2284">
        <v>2282</v>
      </c>
      <c r="C2284" s="3" t="s">
        <v>2283</v>
      </c>
      <c r="D2284" s="3" t="s">
        <v>6392</v>
      </c>
      <c r="E2284"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42322.841273148144</v>
      </c>
      <c r="T2284" s="10">
        <f t="shared" si="143"/>
        <v>42382.841273148144</v>
      </c>
    </row>
    <row r="2285" spans="1:20" ht="49" x14ac:dyDescent="0.25">
      <c r="A2285" s="6">
        <f t="shared" si="140"/>
        <v>100.85533333333332</v>
      </c>
      <c r="B2285">
        <v>2283</v>
      </c>
      <c r="C2285" s="3" t="s">
        <v>2284</v>
      </c>
      <c r="D2285" s="3" t="s">
        <v>6393</v>
      </c>
      <c r="E2285"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40977.791712962957</v>
      </c>
      <c r="T2285" s="10">
        <f t="shared" si="143"/>
        <v>41037.750046296293</v>
      </c>
    </row>
    <row r="2286" spans="1:20" ht="33" x14ac:dyDescent="0.25">
      <c r="A2286" s="6">
        <f t="shared" si="140"/>
        <v>106.22116666666668</v>
      </c>
      <c r="B2286">
        <v>2284</v>
      </c>
      <c r="C2286" s="3" t="s">
        <v>2285</v>
      </c>
      <c r="D2286" s="3" t="s">
        <v>6394</v>
      </c>
      <c r="E2286"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40585.463483796295</v>
      </c>
      <c r="T2286" s="10">
        <f t="shared" si="143"/>
        <v>40613.833333333328</v>
      </c>
    </row>
    <row r="2287" spans="1:20" ht="49" x14ac:dyDescent="0.25">
      <c r="A2287" s="6">
        <f t="shared" si="140"/>
        <v>121.36666666666667</v>
      </c>
      <c r="B2287">
        <v>2285</v>
      </c>
      <c r="C2287" s="3" t="s">
        <v>2286</v>
      </c>
      <c r="D2287" s="3" t="s">
        <v>6395</v>
      </c>
      <c r="E2287"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41058.852349537032</v>
      </c>
      <c r="T2287" s="10">
        <f t="shared" si="143"/>
        <v>41088.852349537032</v>
      </c>
    </row>
    <row r="2288" spans="1:20" ht="49" x14ac:dyDescent="0.25">
      <c r="A2288" s="6">
        <f t="shared" si="140"/>
        <v>100.06666666666666</v>
      </c>
      <c r="B2288">
        <v>2286</v>
      </c>
      <c r="C2288" s="3" t="s">
        <v>2287</v>
      </c>
      <c r="D2288" s="3" t="s">
        <v>6396</v>
      </c>
      <c r="E2288"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41494.630254629628</v>
      </c>
      <c r="T2288" s="10">
        <f t="shared" si="143"/>
        <v>41522.832638888889</v>
      </c>
    </row>
    <row r="2289" spans="1:20" ht="49" x14ac:dyDescent="0.25">
      <c r="A2289" s="6">
        <f t="shared" si="140"/>
        <v>119.97755555555555</v>
      </c>
      <c r="B2289">
        <v>2287</v>
      </c>
      <c r="C2289" s="3" t="s">
        <v>2288</v>
      </c>
      <c r="D2289" s="3" t="s">
        <v>6397</v>
      </c>
      <c r="E2289"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41792.334027777775</v>
      </c>
      <c r="T2289" s="10">
        <f t="shared" si="143"/>
        <v>41813.334027777775</v>
      </c>
    </row>
    <row r="2290" spans="1:20" ht="49" x14ac:dyDescent="0.25">
      <c r="A2290" s="6">
        <f t="shared" si="140"/>
        <v>100.1</v>
      </c>
      <c r="B2290">
        <v>2288</v>
      </c>
      <c r="C2290" s="3" t="s">
        <v>2289</v>
      </c>
      <c r="D2290" s="3" t="s">
        <v>6398</v>
      </c>
      <c r="E2290"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41067.494085648148</v>
      </c>
      <c r="T2290" s="10">
        <f t="shared" si="143"/>
        <v>41086.416666666664</v>
      </c>
    </row>
    <row r="2291" spans="1:20" ht="49" x14ac:dyDescent="0.25">
      <c r="A2291" s="6">
        <f t="shared" si="140"/>
        <v>107.4</v>
      </c>
      <c r="B2291">
        <v>2289</v>
      </c>
      <c r="C2291" s="3" t="s">
        <v>2290</v>
      </c>
      <c r="D2291" s="3" t="s">
        <v>6399</v>
      </c>
      <c r="E2291"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41571.665046296293</v>
      </c>
      <c r="T2291" s="10">
        <f t="shared" si="143"/>
        <v>41614.640277777777</v>
      </c>
    </row>
    <row r="2292" spans="1:20" ht="49" x14ac:dyDescent="0.25">
      <c r="A2292" s="6">
        <f t="shared" si="140"/>
        <v>104.06666666666666</v>
      </c>
      <c r="B2292">
        <v>2290</v>
      </c>
      <c r="C2292" s="3" t="s">
        <v>2291</v>
      </c>
      <c r="D2292" s="3" t="s">
        <v>6400</v>
      </c>
      <c r="E2292"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40069.920486111107</v>
      </c>
      <c r="T2292" s="10">
        <f t="shared" si="143"/>
        <v>40148.375</v>
      </c>
    </row>
    <row r="2293" spans="1:20" ht="49" x14ac:dyDescent="0.25">
      <c r="A2293" s="6">
        <f t="shared" si="140"/>
        <v>172.8</v>
      </c>
      <c r="B2293">
        <v>2291</v>
      </c>
      <c r="C2293" s="3" t="s">
        <v>2292</v>
      </c>
      <c r="D2293" s="3" t="s">
        <v>6401</v>
      </c>
      <c r="E2293"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40987.643726851849</v>
      </c>
      <c r="T2293" s="10">
        <f t="shared" si="143"/>
        <v>41021.833333333328</v>
      </c>
    </row>
    <row r="2294" spans="1:20" ht="49" x14ac:dyDescent="0.25">
      <c r="A2294" s="6">
        <f t="shared" si="140"/>
        <v>107.2505</v>
      </c>
      <c r="B2294">
        <v>2292</v>
      </c>
      <c r="C2294" s="3" t="s">
        <v>2293</v>
      </c>
      <c r="D2294" s="3" t="s">
        <v>6402</v>
      </c>
      <c r="E2294"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40987.364305555551</v>
      </c>
      <c r="T2294" s="10">
        <f t="shared" si="143"/>
        <v>41017.364305555551</v>
      </c>
    </row>
    <row r="2295" spans="1:20" ht="33" x14ac:dyDescent="0.25">
      <c r="A2295" s="6">
        <f t="shared" si="140"/>
        <v>108.23529411764706</v>
      </c>
      <c r="B2295">
        <v>2293</v>
      </c>
      <c r="C2295" s="3" t="s">
        <v>2294</v>
      </c>
      <c r="D2295" s="3" t="s">
        <v>6403</v>
      </c>
      <c r="E2295"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41151.374988425923</v>
      </c>
      <c r="T2295" s="10">
        <f t="shared" si="143"/>
        <v>41176.832638888889</v>
      </c>
    </row>
    <row r="2296" spans="1:20" ht="49" x14ac:dyDescent="0.25">
      <c r="A2296" s="6">
        <f t="shared" si="140"/>
        <v>146.08080000000001</v>
      </c>
      <c r="B2296">
        <v>2294</v>
      </c>
      <c r="C2296" s="3" t="s">
        <v>2295</v>
      </c>
      <c r="D2296" s="3" t="s">
        <v>6404</v>
      </c>
      <c r="E2296"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41264.389814814815</v>
      </c>
      <c r="T2296" s="10">
        <f t="shared" si="143"/>
        <v>41294.389814814815</v>
      </c>
    </row>
    <row r="2297" spans="1:20" ht="49" x14ac:dyDescent="0.25">
      <c r="A2297" s="6">
        <f t="shared" si="140"/>
        <v>125.25</v>
      </c>
      <c r="B2297">
        <v>2295</v>
      </c>
      <c r="C2297" s="3" t="s">
        <v>2296</v>
      </c>
      <c r="D2297" s="3" t="s">
        <v>6405</v>
      </c>
      <c r="E2297"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41270.621018518512</v>
      </c>
      <c r="T2297" s="10">
        <f t="shared" si="143"/>
        <v>41300.621018518512</v>
      </c>
    </row>
    <row r="2298" spans="1:20" ht="49" x14ac:dyDescent="0.25">
      <c r="A2298" s="6">
        <f t="shared" si="140"/>
        <v>149.07142857142856</v>
      </c>
      <c r="B2298">
        <v>2296</v>
      </c>
      <c r="C2298" s="3" t="s">
        <v>2297</v>
      </c>
      <c r="D2298" s="3" t="s">
        <v>6406</v>
      </c>
      <c r="E2298"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40927.39844907407</v>
      </c>
      <c r="T2298" s="10">
        <f t="shared" si="143"/>
        <v>40962.39844907407</v>
      </c>
    </row>
    <row r="2299" spans="1:20" ht="33" x14ac:dyDescent="0.25">
      <c r="A2299" s="6">
        <f t="shared" si="140"/>
        <v>100.6</v>
      </c>
      <c r="B2299">
        <v>2297</v>
      </c>
      <c r="C2299" s="3" t="s">
        <v>2298</v>
      </c>
      <c r="D2299" s="3" t="s">
        <v>6407</v>
      </c>
      <c r="E2299"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40947.70890046296</v>
      </c>
      <c r="T2299" s="10">
        <f t="shared" si="143"/>
        <v>40981.832638888889</v>
      </c>
    </row>
    <row r="2300" spans="1:20" ht="49" x14ac:dyDescent="0.25">
      <c r="A2300" s="6">
        <f t="shared" si="140"/>
        <v>105.07333333333332</v>
      </c>
      <c r="B2300">
        <v>2298</v>
      </c>
      <c r="C2300" s="3" t="s">
        <v>2299</v>
      </c>
      <c r="D2300" s="3" t="s">
        <v>6408</v>
      </c>
      <c r="E2300"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41694.507326388884</v>
      </c>
      <c r="T2300" s="10">
        <f t="shared" si="143"/>
        <v>41724.46565972222</v>
      </c>
    </row>
    <row r="2301" spans="1:20" ht="49" x14ac:dyDescent="0.25">
      <c r="A2301" s="6">
        <f t="shared" si="140"/>
        <v>350.16666666666663</v>
      </c>
      <c r="B2301">
        <v>2299</v>
      </c>
      <c r="C2301" s="3" t="s">
        <v>2300</v>
      </c>
      <c r="D2301" s="3" t="s">
        <v>6409</v>
      </c>
      <c r="E2301"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40564.699178240735</v>
      </c>
      <c r="T2301" s="10">
        <f t="shared" si="143"/>
        <v>40579.699178240735</v>
      </c>
    </row>
    <row r="2302" spans="1:20" ht="49" x14ac:dyDescent="0.25">
      <c r="A2302" s="6">
        <f t="shared" si="140"/>
        <v>101.25</v>
      </c>
      <c r="B2302">
        <v>2300</v>
      </c>
      <c r="C2302" s="3" t="s">
        <v>2301</v>
      </c>
      <c r="D2302" s="3" t="s">
        <v>6410</v>
      </c>
      <c r="E2302"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41074.393703703703</v>
      </c>
      <c r="T2302" s="10">
        <f t="shared" si="143"/>
        <v>41088.393703703703</v>
      </c>
    </row>
    <row r="2303" spans="1:20" ht="33" x14ac:dyDescent="0.25">
      <c r="A2303" s="6">
        <f t="shared" si="140"/>
        <v>133.6044</v>
      </c>
      <c r="B2303">
        <v>2301</v>
      </c>
      <c r="C2303" s="3" t="s">
        <v>2302</v>
      </c>
      <c r="D2303" s="3" t="s">
        <v>6411</v>
      </c>
      <c r="E2303"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41415.813611111109</v>
      </c>
      <c r="T2303" s="10">
        <f t="shared" si="143"/>
        <v>41445.813611111109</v>
      </c>
    </row>
    <row r="2304" spans="1:20" ht="49" x14ac:dyDescent="0.25">
      <c r="A2304" s="6">
        <f t="shared" si="140"/>
        <v>170.65217391304347</v>
      </c>
      <c r="B2304">
        <v>2302</v>
      </c>
      <c r="C2304" s="3" t="s">
        <v>2303</v>
      </c>
      <c r="D2304" s="3" t="s">
        <v>6412</v>
      </c>
      <c r="E2304"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41605.535115740735</v>
      </c>
      <c r="T2304" s="10">
        <f t="shared" si="143"/>
        <v>41638.958333333328</v>
      </c>
    </row>
    <row r="2305" spans="1:20" ht="49" x14ac:dyDescent="0.25">
      <c r="A2305" s="6">
        <f t="shared" si="140"/>
        <v>109.35829457364341</v>
      </c>
      <c r="B2305">
        <v>2303</v>
      </c>
      <c r="C2305" s="3" t="s">
        <v>2304</v>
      </c>
      <c r="D2305" s="3" t="s">
        <v>6413</v>
      </c>
      <c r="E2305"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40849.777731481481</v>
      </c>
      <c r="T2305" s="10">
        <f t="shared" si="143"/>
        <v>40889.819398148145</v>
      </c>
    </row>
    <row r="2306" spans="1:20" ht="49" x14ac:dyDescent="0.25">
      <c r="A2306" s="6">
        <f t="shared" si="140"/>
        <v>100.70033333333335</v>
      </c>
      <c r="B2306">
        <v>2304</v>
      </c>
      <c r="C2306" s="3" t="s">
        <v>2305</v>
      </c>
      <c r="D2306" s="3" t="s">
        <v>6414</v>
      </c>
      <c r="E2306"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40502.482534722221</v>
      </c>
      <c r="T2306" s="10">
        <f t="shared" si="143"/>
        <v>40543.874305555553</v>
      </c>
    </row>
    <row r="2307" spans="1:20" ht="49" x14ac:dyDescent="0.25">
      <c r="A2307" s="6">
        <f t="shared" ref="A2307:A2370" si="144">((F2307-E2307)/E2307+1)*100</f>
        <v>101.22777777777779</v>
      </c>
      <c r="B2307">
        <v>2305</v>
      </c>
      <c r="C2307" s="3" t="s">
        <v>2306</v>
      </c>
      <c r="D2307" s="3" t="s">
        <v>6415</v>
      </c>
      <c r="E2307"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>
        <f t="shared" ref="P2307:P2370" si="145">F2307/M2307</f>
        <v>109.10778443113773</v>
      </c>
      <c r="Q2307" t="s">
        <v>8325</v>
      </c>
      <c r="R2307" t="s">
        <v>8329</v>
      </c>
      <c r="S2307" s="10">
        <f t="shared" ref="S2307:S2370" si="146">(((K2307/60)/60)/24)+DATE(1970,1,1)+(-8/24)</f>
        <v>41834.361944444441</v>
      </c>
      <c r="T2307" s="10">
        <f t="shared" ref="T2307:T2370" si="147">(((J2307/60)/60)/24)+DATE(1970,1,1)+(-8/24)</f>
        <v>41859.416666666664</v>
      </c>
    </row>
    <row r="2308" spans="1:20" ht="49" x14ac:dyDescent="0.25">
      <c r="A2308" s="6">
        <f t="shared" si="144"/>
        <v>106.75857142857143</v>
      </c>
      <c r="B2308">
        <v>2306</v>
      </c>
      <c r="C2308" s="3" t="s">
        <v>2307</v>
      </c>
      <c r="D2308" s="3" t="s">
        <v>6416</v>
      </c>
      <c r="E2308"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40947.834826388884</v>
      </c>
      <c r="T2308" s="10">
        <f t="shared" si="147"/>
        <v>40977.834826388884</v>
      </c>
    </row>
    <row r="2309" spans="1:20" ht="49" x14ac:dyDescent="0.25">
      <c r="A2309" s="6">
        <f t="shared" si="144"/>
        <v>106.65777537961894</v>
      </c>
      <c r="B2309">
        <v>2307</v>
      </c>
      <c r="C2309" s="3" t="s">
        <v>2308</v>
      </c>
      <c r="D2309" s="3" t="s">
        <v>6417</v>
      </c>
      <c r="E2309"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41004.469131944439</v>
      </c>
      <c r="T2309" s="10">
        <f t="shared" si="147"/>
        <v>41034.46907407407</v>
      </c>
    </row>
    <row r="2310" spans="1:20" ht="49" x14ac:dyDescent="0.25">
      <c r="A2310" s="6">
        <f t="shared" si="144"/>
        <v>101.30622</v>
      </c>
      <c r="B2310">
        <v>2308</v>
      </c>
      <c r="C2310" s="3" t="s">
        <v>2309</v>
      </c>
      <c r="D2310" s="3" t="s">
        <v>6418</v>
      </c>
      <c r="E2310"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41851.629583333335</v>
      </c>
      <c r="T2310" s="10">
        <f t="shared" si="147"/>
        <v>41879.708333333328</v>
      </c>
    </row>
    <row r="2311" spans="1:20" ht="49" x14ac:dyDescent="0.25">
      <c r="A2311" s="6">
        <f t="shared" si="144"/>
        <v>106.67450000000001</v>
      </c>
      <c r="B2311">
        <v>2309</v>
      </c>
      <c r="C2311" s="3" t="s">
        <v>2310</v>
      </c>
      <c r="D2311" s="3" t="s">
        <v>6419</v>
      </c>
      <c r="E2311"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41307.654363425921</v>
      </c>
      <c r="T2311" s="10">
        <f t="shared" si="147"/>
        <v>41342.654363425921</v>
      </c>
    </row>
    <row r="2312" spans="1:20" ht="49" x14ac:dyDescent="0.25">
      <c r="A2312" s="6">
        <f t="shared" si="144"/>
        <v>428.83978378378379</v>
      </c>
      <c r="B2312">
        <v>2310</v>
      </c>
      <c r="C2312" s="3" t="s">
        <v>2311</v>
      </c>
      <c r="D2312" s="3" t="s">
        <v>6420</v>
      </c>
      <c r="E2312"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41324.460821759254</v>
      </c>
      <c r="T2312" s="10">
        <f t="shared" si="147"/>
        <v>41354.41915509259</v>
      </c>
    </row>
    <row r="2313" spans="1:20" ht="49" x14ac:dyDescent="0.25">
      <c r="A2313" s="6">
        <f t="shared" si="144"/>
        <v>104.11111111111111</v>
      </c>
      <c r="B2313">
        <v>2311</v>
      </c>
      <c r="C2313" s="3" t="s">
        <v>2312</v>
      </c>
      <c r="D2313" s="3" t="s">
        <v>6421</v>
      </c>
      <c r="E2313"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41735.671168981477</v>
      </c>
      <c r="T2313" s="10">
        <f t="shared" si="147"/>
        <v>41765.671168981477</v>
      </c>
    </row>
    <row r="2314" spans="1:20" ht="49" x14ac:dyDescent="0.25">
      <c r="A2314" s="6">
        <f t="shared" si="144"/>
        <v>107.86666666666666</v>
      </c>
      <c r="B2314">
        <v>2312</v>
      </c>
      <c r="C2314" s="3" t="s">
        <v>2313</v>
      </c>
      <c r="D2314" s="3" t="s">
        <v>6422</v>
      </c>
      <c r="E2314"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41716.299513888887</v>
      </c>
      <c r="T2314" s="10">
        <f t="shared" si="147"/>
        <v>41747.625</v>
      </c>
    </row>
    <row r="2315" spans="1:20" ht="33" x14ac:dyDescent="0.25">
      <c r="A2315" s="6">
        <f t="shared" si="144"/>
        <v>175.84040000000002</v>
      </c>
      <c r="B2315">
        <v>2313</v>
      </c>
      <c r="C2315" s="3" t="s">
        <v>2314</v>
      </c>
      <c r="D2315" s="3" t="s">
        <v>6423</v>
      </c>
      <c r="E2315"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41002.625300925924</v>
      </c>
      <c r="T2315" s="10">
        <f t="shared" si="147"/>
        <v>41032.625300925924</v>
      </c>
    </row>
    <row r="2316" spans="1:20" ht="49" x14ac:dyDescent="0.25">
      <c r="A2316" s="6">
        <f t="shared" si="144"/>
        <v>156.97</v>
      </c>
      <c r="B2316">
        <v>2314</v>
      </c>
      <c r="C2316" s="3" t="s">
        <v>2315</v>
      </c>
      <c r="D2316" s="3" t="s">
        <v>6424</v>
      </c>
      <c r="E2316"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41037.218252314815</v>
      </c>
      <c r="T2316" s="10">
        <f t="shared" si="147"/>
        <v>41067.218252314815</v>
      </c>
    </row>
    <row r="2317" spans="1:20" ht="33" x14ac:dyDescent="0.25">
      <c r="A2317" s="6">
        <f t="shared" si="144"/>
        <v>102.60000000000001</v>
      </c>
      <c r="B2317">
        <v>2315</v>
      </c>
      <c r="C2317" s="3" t="s">
        <v>2316</v>
      </c>
      <c r="D2317" s="3" t="s">
        <v>6425</v>
      </c>
      <c r="E2317"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41004.392858796295</v>
      </c>
      <c r="T2317" s="10">
        <f t="shared" si="147"/>
        <v>41034.392858796295</v>
      </c>
    </row>
    <row r="2318" spans="1:20" ht="49" x14ac:dyDescent="0.25">
      <c r="A2318" s="6">
        <f t="shared" si="144"/>
        <v>104.04266666666666</v>
      </c>
      <c r="B2318">
        <v>2316</v>
      </c>
      <c r="C2318" s="3" t="s">
        <v>2317</v>
      </c>
      <c r="D2318" s="3" t="s">
        <v>6426</v>
      </c>
      <c r="E2318"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40079.391782407409</v>
      </c>
      <c r="T2318" s="10">
        <f t="shared" si="147"/>
        <v>40156.433333333334</v>
      </c>
    </row>
    <row r="2319" spans="1:20" ht="49" x14ac:dyDescent="0.25">
      <c r="A2319" s="6">
        <f t="shared" si="144"/>
        <v>104</v>
      </c>
      <c r="B2319">
        <v>2317</v>
      </c>
      <c r="C2319" s="3" t="s">
        <v>2318</v>
      </c>
      <c r="D2319" s="3" t="s">
        <v>6427</v>
      </c>
      <c r="E2319"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40192.20890046296</v>
      </c>
      <c r="T2319" s="10">
        <f t="shared" si="147"/>
        <v>40223.875</v>
      </c>
    </row>
    <row r="2320" spans="1:20" ht="65" x14ac:dyDescent="0.25">
      <c r="A2320" s="6">
        <f t="shared" si="144"/>
        <v>121.05999999999999</v>
      </c>
      <c r="B2320">
        <v>2318</v>
      </c>
      <c r="C2320" s="3" t="s">
        <v>2319</v>
      </c>
      <c r="D2320" s="3" t="s">
        <v>6428</v>
      </c>
      <c r="E2320"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40050.310347222221</v>
      </c>
      <c r="T2320" s="10">
        <f t="shared" si="147"/>
        <v>40081.832638888889</v>
      </c>
    </row>
    <row r="2321" spans="1:20" ht="49" x14ac:dyDescent="0.25">
      <c r="A2321" s="6">
        <f t="shared" si="144"/>
        <v>107.69999999999999</v>
      </c>
      <c r="B2321">
        <v>2319</v>
      </c>
      <c r="C2321" s="3" t="s">
        <v>2320</v>
      </c>
      <c r="D2321" s="3" t="s">
        <v>6429</v>
      </c>
      <c r="E2321"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41592.748668981476</v>
      </c>
      <c r="T2321" s="10">
        <f t="shared" si="147"/>
        <v>41622.748668981476</v>
      </c>
    </row>
    <row r="2322" spans="1:20" ht="49" x14ac:dyDescent="0.25">
      <c r="A2322" s="6">
        <f t="shared" si="144"/>
        <v>108.66</v>
      </c>
      <c r="B2322">
        <v>2320</v>
      </c>
      <c r="C2322" s="3" t="s">
        <v>2321</v>
      </c>
      <c r="D2322" s="3" t="s">
        <v>6430</v>
      </c>
      <c r="E2322"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41696.483796296292</v>
      </c>
      <c r="T2322" s="10">
        <f t="shared" si="147"/>
        <v>41731.442129629628</v>
      </c>
    </row>
    <row r="2323" spans="1:20" ht="49" x14ac:dyDescent="0.25">
      <c r="A2323" s="6">
        <f t="shared" si="144"/>
        <v>39.120962394619681</v>
      </c>
      <c r="B2323">
        <v>2321</v>
      </c>
      <c r="C2323" s="3" t="s">
        <v>2322</v>
      </c>
      <c r="D2323" s="3" t="s">
        <v>6431</v>
      </c>
      <c r="E2323">
        <v>10557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42798.927094907405</v>
      </c>
      <c r="T2323" s="10">
        <f t="shared" si="147"/>
        <v>42828.885428240734</v>
      </c>
    </row>
    <row r="2324" spans="1:20" ht="49" x14ac:dyDescent="0.25">
      <c r="A2324" s="6">
        <f t="shared" si="144"/>
        <v>3.1481481481481444</v>
      </c>
      <c r="B2324">
        <v>2322</v>
      </c>
      <c r="C2324" s="3" t="s">
        <v>2323</v>
      </c>
      <c r="D2324" s="3" t="s">
        <v>6432</v>
      </c>
      <c r="E2324">
        <v>2700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42804.562141203707</v>
      </c>
      <c r="T2324" s="10">
        <f t="shared" si="147"/>
        <v>42834.520474537036</v>
      </c>
    </row>
    <row r="2325" spans="1:20" ht="49" x14ac:dyDescent="0.25">
      <c r="A2325" s="6">
        <f t="shared" si="144"/>
        <v>48</v>
      </c>
      <c r="B2325">
        <v>2323</v>
      </c>
      <c r="C2325" s="3" t="s">
        <v>2324</v>
      </c>
      <c r="D2325" s="3" t="s">
        <v>6433</v>
      </c>
      <c r="E2325">
        <v>250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42807.42184027777</v>
      </c>
      <c r="T2325" s="10">
        <f t="shared" si="147"/>
        <v>42814.42184027777</v>
      </c>
    </row>
    <row r="2326" spans="1:20" ht="33" x14ac:dyDescent="0.25">
      <c r="A2326" s="6">
        <f t="shared" si="144"/>
        <v>20.733333333333338</v>
      </c>
      <c r="B2326">
        <v>2324</v>
      </c>
      <c r="C2326" s="3" t="s">
        <v>2325</v>
      </c>
      <c r="D2326" s="3" t="s">
        <v>6434</v>
      </c>
      <c r="E2326">
        <v>7500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42790.55190972222</v>
      </c>
      <c r="T2326" s="10">
        <f t="shared" si="147"/>
        <v>42820.510243055549</v>
      </c>
    </row>
    <row r="2327" spans="1:20" ht="49" x14ac:dyDescent="0.25">
      <c r="A2327" s="6">
        <f t="shared" si="144"/>
        <v>7.9999999999999964</v>
      </c>
      <c r="B2327">
        <v>2325</v>
      </c>
      <c r="C2327" s="3" t="s">
        <v>2326</v>
      </c>
      <c r="D2327" s="3" t="s">
        <v>6435</v>
      </c>
      <c r="E2327">
        <v>1000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42793.689016203702</v>
      </c>
      <c r="T2327" s="10">
        <f t="shared" si="147"/>
        <v>42823.647349537037</v>
      </c>
    </row>
    <row r="2328" spans="1:20" ht="49" x14ac:dyDescent="0.25">
      <c r="A2328" s="6">
        <f t="shared" si="144"/>
        <v>0.71999999999999842</v>
      </c>
      <c r="B2328">
        <v>2326</v>
      </c>
      <c r="C2328" s="3" t="s">
        <v>2327</v>
      </c>
      <c r="D2328" s="3" t="s">
        <v>6436</v>
      </c>
      <c r="E2328">
        <v>15000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42803.700787037036</v>
      </c>
      <c r="T2328" s="10">
        <f t="shared" si="147"/>
        <v>42855.374999999993</v>
      </c>
    </row>
    <row r="2329" spans="1:20" ht="33" x14ac:dyDescent="0.25">
      <c r="A2329" s="6">
        <f t="shared" si="144"/>
        <v>526.09431428571429</v>
      </c>
      <c r="B2329">
        <v>2327</v>
      </c>
      <c r="C2329" s="3" t="s">
        <v>2328</v>
      </c>
      <c r="D2329" s="3" t="s">
        <v>6437</v>
      </c>
      <c r="E2329"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41842.583796296298</v>
      </c>
      <c r="T2329" s="10">
        <f t="shared" si="147"/>
        <v>41877.583796296298</v>
      </c>
    </row>
    <row r="2330" spans="1:20" ht="65" x14ac:dyDescent="0.25">
      <c r="A2330" s="6">
        <f t="shared" si="144"/>
        <v>254.45000000000002</v>
      </c>
      <c r="B2330">
        <v>2328</v>
      </c>
      <c r="C2330" s="3" t="s">
        <v>2329</v>
      </c>
      <c r="D2330" s="3" t="s">
        <v>6438</v>
      </c>
      <c r="E2330"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42139.448344907411</v>
      </c>
      <c r="T2330" s="10">
        <f t="shared" si="147"/>
        <v>42169.448344907411</v>
      </c>
    </row>
    <row r="2331" spans="1:20" ht="49" x14ac:dyDescent="0.25">
      <c r="A2331" s="6">
        <f t="shared" si="144"/>
        <v>105.91999999999999</v>
      </c>
      <c r="B2331">
        <v>2329</v>
      </c>
      <c r="C2331" s="3" t="s">
        <v>2330</v>
      </c>
      <c r="D2331" s="3" t="s">
        <v>6439</v>
      </c>
      <c r="E2331"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41807.291041666664</v>
      </c>
      <c r="T2331" s="10">
        <f t="shared" si="147"/>
        <v>41837.291041666664</v>
      </c>
    </row>
    <row r="2332" spans="1:20" ht="49" x14ac:dyDescent="0.25">
      <c r="A2332" s="6">
        <f t="shared" si="144"/>
        <v>102.42285714285715</v>
      </c>
      <c r="B2332">
        <v>2330</v>
      </c>
      <c r="C2332" s="3" t="s">
        <v>2331</v>
      </c>
      <c r="D2332" s="3" t="s">
        <v>6440</v>
      </c>
      <c r="E2332"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42332.566469907404</v>
      </c>
      <c r="T2332" s="10">
        <f t="shared" si="147"/>
        <v>42362.666666666664</v>
      </c>
    </row>
    <row r="2333" spans="1:20" ht="49" x14ac:dyDescent="0.25">
      <c r="A2333" s="6">
        <f t="shared" si="144"/>
        <v>144.31375000000003</v>
      </c>
      <c r="B2333">
        <v>2331</v>
      </c>
      <c r="C2333" s="3" t="s">
        <v>2332</v>
      </c>
      <c r="D2333" s="3" t="s">
        <v>6441</v>
      </c>
      <c r="E2333"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41838.672337962962</v>
      </c>
      <c r="T2333" s="10">
        <f t="shared" si="147"/>
        <v>41868.672337962962</v>
      </c>
    </row>
    <row r="2334" spans="1:20" ht="49" x14ac:dyDescent="0.25">
      <c r="A2334" s="6">
        <f t="shared" si="144"/>
        <v>106.30800000000001</v>
      </c>
      <c r="B2334">
        <v>2332</v>
      </c>
      <c r="C2334" s="3" t="s">
        <v>2333</v>
      </c>
      <c r="D2334" s="3" t="s">
        <v>6442</v>
      </c>
      <c r="E2334"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42011.294803240737</v>
      </c>
      <c r="T2334" s="10">
        <f t="shared" si="147"/>
        <v>42041.294803240737</v>
      </c>
    </row>
    <row r="2335" spans="1:20" ht="49" x14ac:dyDescent="0.25">
      <c r="A2335" s="6">
        <f t="shared" si="144"/>
        <v>212.16666666666666</v>
      </c>
      <c r="B2335">
        <v>2333</v>
      </c>
      <c r="C2335" s="3" t="s">
        <v>2334</v>
      </c>
      <c r="D2335" s="3" t="s">
        <v>6443</v>
      </c>
      <c r="E2335"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41767.317013888889</v>
      </c>
      <c r="T2335" s="10">
        <f t="shared" si="147"/>
        <v>41788.409722222219</v>
      </c>
    </row>
    <row r="2336" spans="1:20" ht="49" x14ac:dyDescent="0.25">
      <c r="A2336" s="6">
        <f t="shared" si="144"/>
        <v>101.95</v>
      </c>
      <c r="B2336">
        <v>2334</v>
      </c>
      <c r="C2336" s="3" t="s">
        <v>2335</v>
      </c>
      <c r="D2336" s="3" t="s">
        <v>6444</v>
      </c>
      <c r="E2336"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41918.336782407401</v>
      </c>
      <c r="T2336" s="10">
        <f t="shared" si="147"/>
        <v>41948.398611111108</v>
      </c>
    </row>
    <row r="2337" spans="1:20" ht="49" x14ac:dyDescent="0.25">
      <c r="A2337" s="6">
        <f t="shared" si="144"/>
        <v>102.27200000000001</v>
      </c>
      <c r="B2337">
        <v>2335</v>
      </c>
      <c r="C2337" s="3" t="s">
        <v>2336</v>
      </c>
      <c r="D2337" s="3" t="s">
        <v>6445</v>
      </c>
      <c r="E2337"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41771.238923611112</v>
      </c>
      <c r="T2337" s="10">
        <f t="shared" si="147"/>
        <v>41801.238923611112</v>
      </c>
    </row>
    <row r="2338" spans="1:20" ht="49" x14ac:dyDescent="0.25">
      <c r="A2338" s="6">
        <f t="shared" si="144"/>
        <v>520.73254999999995</v>
      </c>
      <c r="B2338">
        <v>2336</v>
      </c>
      <c r="C2338" s="3" t="s">
        <v>2337</v>
      </c>
      <c r="D2338" s="3" t="s">
        <v>6446</v>
      </c>
      <c r="E2338"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41666.591377314813</v>
      </c>
      <c r="T2338" s="10">
        <f t="shared" si="147"/>
        <v>41706.591377314813</v>
      </c>
    </row>
    <row r="2339" spans="1:20" ht="33" x14ac:dyDescent="0.25">
      <c r="A2339" s="6">
        <f t="shared" si="144"/>
        <v>110.65833333333333</v>
      </c>
      <c r="B2339">
        <v>2337</v>
      </c>
      <c r="C2339" s="3" t="s">
        <v>2338</v>
      </c>
      <c r="D2339" s="3" t="s">
        <v>6447</v>
      </c>
      <c r="E2339"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41786.307210648149</v>
      </c>
      <c r="T2339" s="10">
        <f t="shared" si="147"/>
        <v>41816.307210648149</v>
      </c>
    </row>
    <row r="2340" spans="1:20" ht="49" x14ac:dyDescent="0.25">
      <c r="A2340" s="6">
        <f t="shared" si="144"/>
        <v>101.14333333333335</v>
      </c>
      <c r="B2340">
        <v>2338</v>
      </c>
      <c r="C2340" s="3" t="s">
        <v>2339</v>
      </c>
      <c r="D2340" s="3" t="s">
        <v>6448</v>
      </c>
      <c r="E2340"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41789.563472222217</v>
      </c>
      <c r="T2340" s="10">
        <f t="shared" si="147"/>
        <v>41819.563472222217</v>
      </c>
    </row>
    <row r="2341" spans="1:20" ht="49" x14ac:dyDescent="0.25">
      <c r="A2341" s="6">
        <f t="shared" si="144"/>
        <v>294.20799999999997</v>
      </c>
      <c r="B2341">
        <v>2339</v>
      </c>
      <c r="C2341" s="3" t="s">
        <v>2340</v>
      </c>
      <c r="D2341" s="3" t="s">
        <v>6449</v>
      </c>
      <c r="E2341"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42692.466539351844</v>
      </c>
      <c r="T2341" s="10">
        <f t="shared" si="147"/>
        <v>42722.999305555553</v>
      </c>
    </row>
    <row r="2342" spans="1:20" ht="49" x14ac:dyDescent="0.25">
      <c r="A2342" s="6">
        <f t="shared" si="144"/>
        <v>105.77749999999999</v>
      </c>
      <c r="B2342">
        <v>2340</v>
      </c>
      <c r="C2342" s="3" t="s">
        <v>2341</v>
      </c>
      <c r="D2342" s="3" t="s">
        <v>6450</v>
      </c>
      <c r="E2342"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42643.309467592589</v>
      </c>
      <c r="T2342" s="10">
        <f t="shared" si="147"/>
        <v>42673.309467592589</v>
      </c>
    </row>
    <row r="2343" spans="1:20" ht="49" x14ac:dyDescent="0.25">
      <c r="A2343" s="6">
        <f t="shared" si="144"/>
        <v>0</v>
      </c>
      <c r="B2343">
        <v>2341</v>
      </c>
      <c r="C2343" s="3" t="s">
        <v>2342</v>
      </c>
      <c r="D2343" s="3" t="s">
        <v>6451</v>
      </c>
      <c r="E2343">
        <v>5000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42167.480370370373</v>
      </c>
      <c r="T2343" s="10">
        <f t="shared" si="147"/>
        <v>42197.480370370373</v>
      </c>
    </row>
    <row r="2344" spans="1:20" ht="49" x14ac:dyDescent="0.25">
      <c r="A2344" s="6">
        <f t="shared" si="144"/>
        <v>0</v>
      </c>
      <c r="B2344">
        <v>2342</v>
      </c>
      <c r="C2344" s="3" t="s">
        <v>2343</v>
      </c>
      <c r="D2344" s="3" t="s">
        <v>6452</v>
      </c>
      <c r="E2344">
        <v>5500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41897.36886574074</v>
      </c>
      <c r="T2344" s="10">
        <f t="shared" si="147"/>
        <v>41917.875</v>
      </c>
    </row>
    <row r="2345" spans="1:20" ht="49" x14ac:dyDescent="0.25">
      <c r="A2345" s="6">
        <f t="shared" si="144"/>
        <v>3.0000000000000027</v>
      </c>
      <c r="B2345">
        <v>2343</v>
      </c>
      <c r="C2345" s="3" t="s">
        <v>2344</v>
      </c>
      <c r="D2345" s="3" t="s">
        <v>6453</v>
      </c>
      <c r="E2345">
        <v>10000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42327.491956018515</v>
      </c>
      <c r="T2345" s="10">
        <f t="shared" si="147"/>
        <v>42377.490972222215</v>
      </c>
    </row>
    <row r="2346" spans="1:20" ht="49" x14ac:dyDescent="0.25">
      <c r="A2346" s="6">
        <f t="shared" si="144"/>
        <v>0.10000000000000009</v>
      </c>
      <c r="B2346">
        <v>2344</v>
      </c>
      <c r="C2346" s="3" t="s">
        <v>2345</v>
      </c>
      <c r="D2346" s="3" t="s">
        <v>6454</v>
      </c>
      <c r="E2346">
        <v>1000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42515.394317129627</v>
      </c>
      <c r="T2346" s="10">
        <f t="shared" si="147"/>
        <v>42545.394317129627</v>
      </c>
    </row>
    <row r="2347" spans="1:20" ht="49" x14ac:dyDescent="0.25">
      <c r="A2347" s="6">
        <f t="shared" si="144"/>
        <v>0</v>
      </c>
      <c r="B2347">
        <v>2345</v>
      </c>
      <c r="C2347" s="3" t="s">
        <v>2346</v>
      </c>
      <c r="D2347" s="3" t="s">
        <v>6455</v>
      </c>
      <c r="E2347">
        <v>3000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42059.66847222222</v>
      </c>
      <c r="T2347" s="10">
        <f t="shared" si="147"/>
        <v>42094.652083333327</v>
      </c>
    </row>
    <row r="2348" spans="1:20" ht="49" x14ac:dyDescent="0.25">
      <c r="A2348" s="6">
        <f t="shared" si="144"/>
        <v>6.5000000000003944E-2</v>
      </c>
      <c r="B2348">
        <v>2346</v>
      </c>
      <c r="C2348" s="3" t="s">
        <v>2347</v>
      </c>
      <c r="D2348" s="3" t="s">
        <v>6456</v>
      </c>
      <c r="E2348">
        <v>60000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42615.465636574074</v>
      </c>
      <c r="T2348" s="10">
        <f t="shared" si="147"/>
        <v>42660.465636574074</v>
      </c>
    </row>
    <row r="2349" spans="1:20" ht="49" x14ac:dyDescent="0.25">
      <c r="A2349" s="6">
        <f t="shared" si="144"/>
        <v>1.5000000000000013</v>
      </c>
      <c r="B2349">
        <v>2347</v>
      </c>
      <c r="C2349" s="3" t="s">
        <v>2348</v>
      </c>
      <c r="D2349" s="3" t="s">
        <v>6457</v>
      </c>
      <c r="E2349">
        <v>1000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42577.274027777778</v>
      </c>
      <c r="T2349" s="10">
        <f t="shared" si="147"/>
        <v>42607.274027777778</v>
      </c>
    </row>
    <row r="2350" spans="1:20" ht="49" x14ac:dyDescent="0.25">
      <c r="A2350" s="6">
        <f t="shared" si="144"/>
        <v>0.38571428571428923</v>
      </c>
      <c r="B2350">
        <v>2348</v>
      </c>
      <c r="C2350" s="3" t="s">
        <v>2349</v>
      </c>
      <c r="D2350" s="3" t="s">
        <v>6458</v>
      </c>
      <c r="E2350">
        <v>70000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42360.598819444444</v>
      </c>
      <c r="T2350" s="10">
        <f t="shared" si="147"/>
        <v>42420.598819444444</v>
      </c>
    </row>
    <row r="2351" spans="1:20" ht="49" x14ac:dyDescent="0.25">
      <c r="A2351" s="6">
        <f t="shared" si="144"/>
        <v>0</v>
      </c>
      <c r="B2351">
        <v>2349</v>
      </c>
      <c r="C2351" s="3" t="s">
        <v>2350</v>
      </c>
      <c r="D2351" s="3" t="s">
        <v>6459</v>
      </c>
      <c r="E2351">
        <v>474900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42198.442453703705</v>
      </c>
      <c r="T2351" s="10">
        <f t="shared" si="147"/>
        <v>42227.442453703705</v>
      </c>
    </row>
    <row r="2352" spans="1:20" ht="33" x14ac:dyDescent="0.25">
      <c r="A2352" s="6">
        <f t="shared" si="144"/>
        <v>0</v>
      </c>
      <c r="B2352">
        <v>2350</v>
      </c>
      <c r="C2352" s="3" t="s">
        <v>2351</v>
      </c>
      <c r="D2352" s="3" t="s">
        <v>6460</v>
      </c>
      <c r="E2352">
        <v>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42708.508912037032</v>
      </c>
      <c r="T2352" s="10">
        <f t="shared" si="147"/>
        <v>42738.508912037032</v>
      </c>
    </row>
    <row r="2353" spans="1:20" ht="33" x14ac:dyDescent="0.25">
      <c r="A2353" s="6">
        <f t="shared" si="144"/>
        <v>0.57142857142856718</v>
      </c>
      <c r="B2353">
        <v>2351</v>
      </c>
      <c r="C2353" s="3" t="s">
        <v>2352</v>
      </c>
      <c r="D2353" s="3" t="s">
        <v>6461</v>
      </c>
      <c r="E2353">
        <v>18900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42093.767812500002</v>
      </c>
      <c r="T2353" s="10">
        <f t="shared" si="147"/>
        <v>42123.767812500002</v>
      </c>
    </row>
    <row r="2354" spans="1:20" ht="49" x14ac:dyDescent="0.25">
      <c r="A2354" s="6">
        <f t="shared" si="144"/>
        <v>0</v>
      </c>
      <c r="B2354">
        <v>2352</v>
      </c>
      <c r="C2354" s="3" t="s">
        <v>2353</v>
      </c>
      <c r="D2354" s="3" t="s">
        <v>6462</v>
      </c>
      <c r="E2354">
        <v>2000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42101.300370370365</v>
      </c>
      <c r="T2354" s="10">
        <f t="shared" si="147"/>
        <v>42161.300370370365</v>
      </c>
    </row>
    <row r="2355" spans="1:20" ht="49" x14ac:dyDescent="0.25">
      <c r="A2355" s="6">
        <f t="shared" si="144"/>
        <v>0</v>
      </c>
      <c r="B2355">
        <v>2353</v>
      </c>
      <c r="C2355" s="3" t="s">
        <v>2354</v>
      </c>
      <c r="D2355" s="3" t="s">
        <v>6463</v>
      </c>
      <c r="E2355">
        <v>1000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42103.342847222222</v>
      </c>
      <c r="T2355" s="10">
        <f t="shared" si="147"/>
        <v>42115.342847222222</v>
      </c>
    </row>
    <row r="2356" spans="1:20" ht="49" x14ac:dyDescent="0.25">
      <c r="A2356" s="6">
        <f t="shared" si="144"/>
        <v>7.1428571428566734E-2</v>
      </c>
      <c r="B2356">
        <v>2354</v>
      </c>
      <c r="C2356" s="3" t="s">
        <v>2355</v>
      </c>
      <c r="D2356" s="3" t="s">
        <v>6464</v>
      </c>
      <c r="E2356">
        <v>35000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41954.38958333333</v>
      </c>
      <c r="T2356" s="10">
        <f t="shared" si="147"/>
        <v>42014.38958333333</v>
      </c>
    </row>
    <row r="2357" spans="1:20" ht="49" x14ac:dyDescent="0.25">
      <c r="A2357" s="6">
        <f t="shared" si="144"/>
        <v>0.68749999999999645</v>
      </c>
      <c r="B2357">
        <v>2355</v>
      </c>
      <c r="C2357" s="3" t="s">
        <v>2356</v>
      </c>
      <c r="D2357" s="3" t="s">
        <v>6465</v>
      </c>
      <c r="E2357">
        <v>8000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42096.584907407399</v>
      </c>
      <c r="T2357" s="10">
        <f t="shared" si="147"/>
        <v>42126.584907407399</v>
      </c>
    </row>
    <row r="2358" spans="1:20" ht="33" x14ac:dyDescent="0.25">
      <c r="A2358" s="6">
        <f t="shared" si="144"/>
        <v>0</v>
      </c>
      <c r="B2358">
        <v>2356</v>
      </c>
      <c r="C2358" s="3" t="s">
        <v>2357</v>
      </c>
      <c r="D2358" s="3" t="s">
        <v>6466</v>
      </c>
      <c r="E2358">
        <v>10000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42130.450277777774</v>
      </c>
      <c r="T2358" s="10">
        <f t="shared" si="147"/>
        <v>42160.450277777774</v>
      </c>
    </row>
    <row r="2359" spans="1:20" ht="33" x14ac:dyDescent="0.25">
      <c r="A2359" s="6">
        <f t="shared" si="144"/>
        <v>0</v>
      </c>
      <c r="B2359">
        <v>2357</v>
      </c>
      <c r="C2359" s="3" t="s">
        <v>2358</v>
      </c>
      <c r="D2359" s="3" t="s">
        <v>6467</v>
      </c>
      <c r="E2359">
        <v>27000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42264.286782407398</v>
      </c>
      <c r="T2359" s="10">
        <f t="shared" si="147"/>
        <v>42294.286782407398</v>
      </c>
    </row>
    <row r="2360" spans="1:20" ht="49" x14ac:dyDescent="0.25">
      <c r="A2360" s="6">
        <f t="shared" si="144"/>
        <v>0</v>
      </c>
      <c r="B2360">
        <v>2358</v>
      </c>
      <c r="C2360" s="3" t="s">
        <v>2359</v>
      </c>
      <c r="D2360" s="3" t="s">
        <v>6468</v>
      </c>
      <c r="E2360">
        <v>1500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41978.597638888888</v>
      </c>
      <c r="T2360" s="10">
        <f t="shared" si="147"/>
        <v>42034.693749999999</v>
      </c>
    </row>
    <row r="2361" spans="1:20" ht="49" x14ac:dyDescent="0.25">
      <c r="A2361" s="6">
        <f t="shared" si="144"/>
        <v>14.680000000000003</v>
      </c>
      <c r="B2361">
        <v>2359</v>
      </c>
      <c r="C2361" s="3" t="s">
        <v>2360</v>
      </c>
      <c r="D2361" s="3" t="s">
        <v>6469</v>
      </c>
      <c r="E2361">
        <v>7500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42159.316249999996</v>
      </c>
      <c r="T2361" s="10">
        <f t="shared" si="147"/>
        <v>42219.316249999996</v>
      </c>
    </row>
    <row r="2362" spans="1:20" ht="49" x14ac:dyDescent="0.25">
      <c r="A2362" s="6">
        <f t="shared" si="144"/>
        <v>3.9999999999995595E-2</v>
      </c>
      <c r="B2362">
        <v>2360</v>
      </c>
      <c r="C2362" s="3" t="s">
        <v>2361</v>
      </c>
      <c r="D2362" s="3" t="s">
        <v>6470</v>
      </c>
      <c r="E2362">
        <v>5000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42377.373611111114</v>
      </c>
      <c r="T2362" s="10">
        <f t="shared" si="147"/>
        <v>42407.373611111114</v>
      </c>
    </row>
    <row r="2363" spans="1:20" ht="49" x14ac:dyDescent="0.25">
      <c r="A2363" s="6">
        <f t="shared" si="144"/>
        <v>0</v>
      </c>
      <c r="B2363">
        <v>2361</v>
      </c>
      <c r="C2363" s="3" t="s">
        <v>2362</v>
      </c>
      <c r="D2363" s="3" t="s">
        <v>6471</v>
      </c>
      <c r="E2363">
        <v>200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42466.525555555556</v>
      </c>
      <c r="T2363" s="10">
        <f t="shared" si="147"/>
        <v>42490.583333333336</v>
      </c>
    </row>
    <row r="2364" spans="1:20" ht="33" x14ac:dyDescent="0.25">
      <c r="A2364" s="6">
        <f t="shared" si="144"/>
        <v>28.571428571428569</v>
      </c>
      <c r="B2364">
        <v>2362</v>
      </c>
      <c r="C2364" s="3" t="s">
        <v>2363</v>
      </c>
      <c r="D2364" s="3" t="s">
        <v>6472</v>
      </c>
      <c r="E2364">
        <v>420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41954.35497685185</v>
      </c>
      <c r="T2364" s="10">
        <f t="shared" si="147"/>
        <v>41984.35497685185</v>
      </c>
    </row>
    <row r="2365" spans="1:20" ht="49" x14ac:dyDescent="0.25">
      <c r="A2365" s="6">
        <f t="shared" si="144"/>
        <v>0</v>
      </c>
      <c r="B2365">
        <v>2363</v>
      </c>
      <c r="C2365" s="3" t="s">
        <v>2364</v>
      </c>
      <c r="D2365" s="3" t="s">
        <v>6473</v>
      </c>
      <c r="E2365">
        <v>175000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42321.678240740737</v>
      </c>
      <c r="T2365" s="10">
        <f t="shared" si="147"/>
        <v>42366.678240740737</v>
      </c>
    </row>
    <row r="2366" spans="1:20" ht="33" x14ac:dyDescent="0.25">
      <c r="A2366" s="6">
        <f t="shared" si="144"/>
        <v>0</v>
      </c>
      <c r="B2366">
        <v>2364</v>
      </c>
      <c r="C2366" s="3" t="s">
        <v>2365</v>
      </c>
      <c r="D2366" s="3" t="s">
        <v>6474</v>
      </c>
      <c r="E2366">
        <v>128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42248.601342592585</v>
      </c>
      <c r="T2366" s="10">
        <f t="shared" si="147"/>
        <v>42303.601342592585</v>
      </c>
    </row>
    <row r="2367" spans="1:20" ht="49" x14ac:dyDescent="0.25">
      <c r="A2367" s="6">
        <f t="shared" si="144"/>
        <v>0</v>
      </c>
      <c r="B2367">
        <v>2365</v>
      </c>
      <c r="C2367" s="3" t="s">
        <v>2366</v>
      </c>
      <c r="D2367" s="3" t="s">
        <v>6475</v>
      </c>
      <c r="E2367">
        <v>1000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42346.403067129628</v>
      </c>
      <c r="T2367" s="10">
        <f t="shared" si="147"/>
        <v>42386.624999999993</v>
      </c>
    </row>
    <row r="2368" spans="1:20" ht="49" x14ac:dyDescent="0.25">
      <c r="A2368" s="6">
        <f t="shared" si="144"/>
        <v>10.519999999999996</v>
      </c>
      <c r="B2368">
        <v>2366</v>
      </c>
      <c r="C2368" s="3" t="s">
        <v>2367</v>
      </c>
      <c r="D2368" s="3" t="s">
        <v>6476</v>
      </c>
      <c r="E2368">
        <v>25000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42268.198298611103</v>
      </c>
      <c r="T2368" s="10">
        <f t="shared" si="147"/>
        <v>42298.198298611103</v>
      </c>
    </row>
    <row r="2369" spans="1:20" ht="49" x14ac:dyDescent="0.25">
      <c r="A2369" s="6">
        <f t="shared" si="144"/>
        <v>1.3399999999999967</v>
      </c>
      <c r="B2369">
        <v>2367</v>
      </c>
      <c r="C2369" s="3" t="s">
        <v>2368</v>
      </c>
      <c r="D2369" s="3" t="s">
        <v>6477</v>
      </c>
      <c r="E2369">
        <v>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42425.636759259258</v>
      </c>
      <c r="T2369" s="10">
        <f t="shared" si="147"/>
        <v>42485.595092592594</v>
      </c>
    </row>
    <row r="2370" spans="1:20" ht="49" x14ac:dyDescent="0.25">
      <c r="A2370" s="6">
        <f t="shared" si="144"/>
        <v>0.24999999999999467</v>
      </c>
      <c r="B2370">
        <v>2368</v>
      </c>
      <c r="C2370" s="3" t="s">
        <v>2369</v>
      </c>
      <c r="D2370" s="3" t="s">
        <v>6478</v>
      </c>
      <c r="E2370">
        <v>40000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42063.388483796291</v>
      </c>
      <c r="T2370" s="10">
        <f t="shared" si="147"/>
        <v>42108.346817129634</v>
      </c>
    </row>
    <row r="2371" spans="1:20" ht="49" x14ac:dyDescent="0.25">
      <c r="A2371" s="6">
        <f t="shared" ref="A2371:A2434" si="148">((F2371-E2371)/E2371+1)*100</f>
        <v>0</v>
      </c>
      <c r="B2371">
        <v>2369</v>
      </c>
      <c r="C2371" s="3" t="s">
        <v>2370</v>
      </c>
      <c r="D2371" s="3" t="s">
        <v>6479</v>
      </c>
      <c r="E2371">
        <v>25000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 t="e">
        <f t="shared" ref="P2371:P2434" si="149">F2371/M2371</f>
        <v>#DIV/0!</v>
      </c>
      <c r="Q2371" t="s">
        <v>8319</v>
      </c>
      <c r="R2371" t="s">
        <v>8320</v>
      </c>
      <c r="S2371" s="10">
        <f t="shared" ref="S2371:S2434" si="150">(((K2371/60)/60)/24)+DATE(1970,1,1)+(-8/24)</f>
        <v>42380.47929398148</v>
      </c>
      <c r="T2371" s="10">
        <f t="shared" ref="T2371:T2434" si="151">(((J2371/60)/60)/24)+DATE(1970,1,1)+(-8/24)</f>
        <v>42410.47929398148</v>
      </c>
    </row>
    <row r="2372" spans="1:20" ht="49" x14ac:dyDescent="0.25">
      <c r="A2372" s="6">
        <f t="shared" si="148"/>
        <v>0.32799999999999496</v>
      </c>
      <c r="B2372">
        <v>2370</v>
      </c>
      <c r="C2372" s="3" t="s">
        <v>2371</v>
      </c>
      <c r="D2372" s="3" t="s">
        <v>6480</v>
      </c>
      <c r="E2372">
        <v>25000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41960.855798611105</v>
      </c>
      <c r="T2372" s="10">
        <f t="shared" si="151"/>
        <v>41990.855798611105</v>
      </c>
    </row>
    <row r="2373" spans="1:20" ht="49" x14ac:dyDescent="0.25">
      <c r="A2373" s="6">
        <f t="shared" si="148"/>
        <v>0</v>
      </c>
      <c r="B2373">
        <v>2371</v>
      </c>
      <c r="C2373" s="3" t="s">
        <v>2372</v>
      </c>
      <c r="D2373" s="3" t="s">
        <v>6481</v>
      </c>
      <c r="E2373">
        <v>2000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42150.444398148145</v>
      </c>
      <c r="T2373" s="10">
        <f t="shared" si="151"/>
        <v>42180.444398148145</v>
      </c>
    </row>
    <row r="2374" spans="1:20" ht="49" x14ac:dyDescent="0.25">
      <c r="A2374" s="6">
        <f t="shared" si="148"/>
        <v>3.2727272727272716</v>
      </c>
      <c r="B2374">
        <v>2372</v>
      </c>
      <c r="C2374" s="3" t="s">
        <v>2373</v>
      </c>
      <c r="D2374" s="3" t="s">
        <v>6482</v>
      </c>
      <c r="E2374">
        <v>5500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42087.735775462956</v>
      </c>
      <c r="T2374" s="10">
        <f t="shared" si="151"/>
        <v>42117.735775462956</v>
      </c>
    </row>
    <row r="2375" spans="1:20" ht="33" x14ac:dyDescent="0.25">
      <c r="A2375" s="6">
        <f t="shared" si="148"/>
        <v>5.882352941177782E-3</v>
      </c>
      <c r="B2375">
        <v>2373</v>
      </c>
      <c r="C2375" s="3" t="s">
        <v>2374</v>
      </c>
      <c r="D2375" s="3" t="s">
        <v>6483</v>
      </c>
      <c r="E2375">
        <v>850000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42215.328981481485</v>
      </c>
      <c r="T2375" s="10">
        <f t="shared" si="151"/>
        <v>42245.328981481485</v>
      </c>
    </row>
    <row r="2376" spans="1:20" ht="49" x14ac:dyDescent="0.25">
      <c r="A2376" s="6">
        <f t="shared" si="148"/>
        <v>4.5454545454548523E-2</v>
      </c>
      <c r="B2376">
        <v>2374</v>
      </c>
      <c r="C2376" s="3" t="s">
        <v>2375</v>
      </c>
      <c r="D2376" s="3" t="s">
        <v>6484</v>
      </c>
      <c r="E2376">
        <v>22000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42017.509953703695</v>
      </c>
      <c r="T2376" s="10">
        <f t="shared" si="151"/>
        <v>42047.509953703695</v>
      </c>
    </row>
    <row r="2377" spans="1:20" ht="49" x14ac:dyDescent="0.25">
      <c r="A2377" s="6">
        <f t="shared" si="148"/>
        <v>0</v>
      </c>
      <c r="B2377">
        <v>2375</v>
      </c>
      <c r="C2377" s="3" t="s">
        <v>2376</v>
      </c>
      <c r="D2377" s="3" t="s">
        <v>6485</v>
      </c>
      <c r="E2377">
        <v>10000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42592.502743055556</v>
      </c>
      <c r="T2377" s="10">
        <f t="shared" si="151"/>
        <v>42622.502743055556</v>
      </c>
    </row>
    <row r="2378" spans="1:20" ht="49" x14ac:dyDescent="0.25">
      <c r="A2378" s="6">
        <f t="shared" si="148"/>
        <v>10.877666666666663</v>
      </c>
      <c r="B2378">
        <v>2376</v>
      </c>
      <c r="C2378" s="3" t="s">
        <v>2377</v>
      </c>
      <c r="D2378" s="3" t="s">
        <v>6486</v>
      </c>
      <c r="E2378">
        <v>3000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42318.592199074068</v>
      </c>
      <c r="T2378" s="10">
        <f t="shared" si="151"/>
        <v>42348.592199074068</v>
      </c>
    </row>
    <row r="2379" spans="1:20" ht="49" x14ac:dyDescent="0.25">
      <c r="A2379" s="6">
        <f t="shared" si="148"/>
        <v>0</v>
      </c>
      <c r="B2379">
        <v>2377</v>
      </c>
      <c r="C2379" s="3" t="s">
        <v>2378</v>
      </c>
      <c r="D2379" s="3" t="s">
        <v>6487</v>
      </c>
      <c r="E2379">
        <v>2500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42669.536840277775</v>
      </c>
      <c r="T2379" s="10">
        <f t="shared" si="151"/>
        <v>42699.578506944446</v>
      </c>
    </row>
    <row r="2380" spans="1:20" ht="33" x14ac:dyDescent="0.25">
      <c r="A2380" s="6">
        <f t="shared" si="148"/>
        <v>0</v>
      </c>
      <c r="B2380">
        <v>2378</v>
      </c>
      <c r="C2380" s="3" t="s">
        <v>2379</v>
      </c>
      <c r="D2380" s="3" t="s">
        <v>6488</v>
      </c>
      <c r="E2380">
        <v>110000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42212.679745370369</v>
      </c>
      <c r="T2380" s="10">
        <f t="shared" si="151"/>
        <v>42241.679745370369</v>
      </c>
    </row>
    <row r="2381" spans="1:20" ht="33" x14ac:dyDescent="0.25">
      <c r="A2381" s="6">
        <f t="shared" si="148"/>
        <v>0</v>
      </c>
      <c r="B2381">
        <v>2379</v>
      </c>
      <c r="C2381" s="3" t="s">
        <v>2380</v>
      </c>
      <c r="D2381" s="3" t="s">
        <v>6489</v>
      </c>
      <c r="E2381">
        <v>30000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42236.683055555557</v>
      </c>
      <c r="T2381" s="10">
        <f t="shared" si="151"/>
        <v>42281.683055555557</v>
      </c>
    </row>
    <row r="2382" spans="1:20" ht="49" x14ac:dyDescent="0.25">
      <c r="A2382" s="6">
        <f t="shared" si="148"/>
        <v>0.36666666666667069</v>
      </c>
      <c r="B2382">
        <v>2380</v>
      </c>
      <c r="C2382" s="3" t="s">
        <v>2381</v>
      </c>
      <c r="D2382" s="3" t="s">
        <v>6490</v>
      </c>
      <c r="E2382">
        <v>15000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42248.459976851846</v>
      </c>
      <c r="T2382" s="10">
        <f t="shared" si="151"/>
        <v>42278.459976851846</v>
      </c>
    </row>
    <row r="2383" spans="1:20" ht="49" x14ac:dyDescent="0.25">
      <c r="A2383" s="6">
        <f t="shared" si="148"/>
        <v>1.81933989577302</v>
      </c>
      <c r="B2383">
        <v>2381</v>
      </c>
      <c r="C2383" s="3" t="s">
        <v>2382</v>
      </c>
      <c r="D2383" s="3" t="s">
        <v>6491</v>
      </c>
      <c r="E2383">
        <v>86350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42074.602407407401</v>
      </c>
      <c r="T2383" s="10">
        <f t="shared" si="151"/>
        <v>42104.602407407401</v>
      </c>
    </row>
    <row r="2384" spans="1:20" ht="65" x14ac:dyDescent="0.25">
      <c r="A2384" s="6">
        <f t="shared" si="148"/>
        <v>2.5000000000000022</v>
      </c>
      <c r="B2384">
        <v>2382</v>
      </c>
      <c r="C2384" s="3" t="s">
        <v>2383</v>
      </c>
      <c r="D2384" s="3" t="s">
        <v>6492</v>
      </c>
      <c r="E2384">
        <v>3000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42194.854201388887</v>
      </c>
      <c r="T2384" s="10">
        <f t="shared" si="151"/>
        <v>42219.854201388887</v>
      </c>
    </row>
    <row r="2385" spans="1:20" ht="49" x14ac:dyDescent="0.25">
      <c r="A2385" s="6">
        <f t="shared" si="148"/>
        <v>4.3499999999999979</v>
      </c>
      <c r="B2385">
        <v>2383</v>
      </c>
      <c r="C2385" s="3" t="s">
        <v>2384</v>
      </c>
      <c r="D2385" s="3" t="s">
        <v>6493</v>
      </c>
      <c r="E2385">
        <v>10000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42026.723460648143</v>
      </c>
      <c r="T2385" s="10">
        <f t="shared" si="151"/>
        <v>42056.723460648143</v>
      </c>
    </row>
    <row r="2386" spans="1:20" ht="49" x14ac:dyDescent="0.25">
      <c r="A2386" s="6">
        <f t="shared" si="148"/>
        <v>0.80000000000000071</v>
      </c>
      <c r="B2386">
        <v>2384</v>
      </c>
      <c r="C2386" s="3" t="s">
        <v>2385</v>
      </c>
      <c r="D2386" s="3" t="s">
        <v>6494</v>
      </c>
      <c r="E2386">
        <v>1000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41926.734293981477</v>
      </c>
      <c r="T2386" s="10">
        <f t="shared" si="151"/>
        <v>41956.775960648149</v>
      </c>
    </row>
    <row r="2387" spans="1:20" ht="49" x14ac:dyDescent="0.25">
      <c r="A2387" s="6">
        <f t="shared" si="148"/>
        <v>1.2123076923076903</v>
      </c>
      <c r="B2387">
        <v>2385</v>
      </c>
      <c r="C2387" s="3" t="s">
        <v>2386</v>
      </c>
      <c r="D2387" s="3" t="s">
        <v>6495</v>
      </c>
      <c r="E2387">
        <v>65000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42191.368425925924</v>
      </c>
      <c r="T2387" s="10">
        <f t="shared" si="151"/>
        <v>42221.368425925924</v>
      </c>
    </row>
    <row r="2388" spans="1:20" ht="49" x14ac:dyDescent="0.25">
      <c r="A2388" s="6">
        <f t="shared" si="148"/>
        <v>0</v>
      </c>
      <c r="B2388">
        <v>2386</v>
      </c>
      <c r="C2388" s="3" t="s">
        <v>2387</v>
      </c>
      <c r="D2388" s="3" t="s">
        <v>6496</v>
      </c>
      <c r="E2388">
        <v>30000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41954.504907407405</v>
      </c>
      <c r="T2388" s="10">
        <f t="shared" si="151"/>
        <v>42014.504907407405</v>
      </c>
    </row>
    <row r="2389" spans="1:20" ht="49" x14ac:dyDescent="0.25">
      <c r="A2389" s="6">
        <f t="shared" si="148"/>
        <v>0.68399999999999572</v>
      </c>
      <c r="B2389">
        <v>2387</v>
      </c>
      <c r="C2389" s="3" t="s">
        <v>2388</v>
      </c>
      <c r="D2389" s="3" t="s">
        <v>6497</v>
      </c>
      <c r="E2389">
        <v>150000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42528.293287037035</v>
      </c>
      <c r="T2389" s="10">
        <f t="shared" si="151"/>
        <v>42573.293287037035</v>
      </c>
    </row>
    <row r="2390" spans="1:20" ht="49" x14ac:dyDescent="0.25">
      <c r="A2390" s="6">
        <f t="shared" si="148"/>
        <v>1.2513513513513486</v>
      </c>
      <c r="B2390">
        <v>2388</v>
      </c>
      <c r="C2390" s="3" t="s">
        <v>2389</v>
      </c>
      <c r="D2390" s="3" t="s">
        <v>6498</v>
      </c>
      <c r="E2390">
        <v>37000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41989.520358796297</v>
      </c>
      <c r="T2390" s="10">
        <f t="shared" si="151"/>
        <v>42019.478472222218</v>
      </c>
    </row>
    <row r="2391" spans="1:20" ht="49" x14ac:dyDescent="0.25">
      <c r="A2391" s="6">
        <f t="shared" si="148"/>
        <v>0.187499999999996</v>
      </c>
      <c r="B2391">
        <v>2389</v>
      </c>
      <c r="C2391" s="3" t="s">
        <v>2390</v>
      </c>
      <c r="D2391" s="3" t="s">
        <v>6499</v>
      </c>
      <c r="E2391">
        <v>16000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42179.320046296292</v>
      </c>
      <c r="T2391" s="10">
        <f t="shared" si="151"/>
        <v>42210.582638888889</v>
      </c>
    </row>
    <row r="2392" spans="1:20" ht="49" x14ac:dyDescent="0.25">
      <c r="A2392" s="6">
        <f t="shared" si="148"/>
        <v>0</v>
      </c>
      <c r="B2392">
        <v>2390</v>
      </c>
      <c r="C2392" s="3" t="s">
        <v>2391</v>
      </c>
      <c r="D2392" s="3" t="s">
        <v>6500</v>
      </c>
      <c r="E2392">
        <v>510000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41967.928981481477</v>
      </c>
      <c r="T2392" s="10">
        <f t="shared" si="151"/>
        <v>42007.928981481477</v>
      </c>
    </row>
    <row r="2393" spans="1:20" ht="33" x14ac:dyDescent="0.25">
      <c r="A2393" s="6">
        <f t="shared" si="148"/>
        <v>0.12499999999999734</v>
      </c>
      <c r="B2393">
        <v>2391</v>
      </c>
      <c r="C2393" s="3" t="s">
        <v>2392</v>
      </c>
      <c r="D2393" s="3" t="s">
        <v>6501</v>
      </c>
      <c r="E2393">
        <v>20000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42064.461157407401</v>
      </c>
      <c r="T2393" s="10">
        <f t="shared" si="151"/>
        <v>42094.419490740744</v>
      </c>
    </row>
    <row r="2394" spans="1:20" ht="49" x14ac:dyDescent="0.25">
      <c r="A2394" s="6">
        <f t="shared" si="148"/>
        <v>0</v>
      </c>
      <c r="B2394">
        <v>2392</v>
      </c>
      <c r="C2394" s="3" t="s">
        <v>2393</v>
      </c>
      <c r="D2394" s="3" t="s">
        <v>6502</v>
      </c>
      <c r="E2394">
        <v>4200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42275.787303240737</v>
      </c>
      <c r="T2394" s="10">
        <f t="shared" si="151"/>
        <v>42305.787303240737</v>
      </c>
    </row>
    <row r="2395" spans="1:20" ht="49" x14ac:dyDescent="0.25">
      <c r="A2395" s="6">
        <f t="shared" si="148"/>
        <v>4.9999999999994493E-2</v>
      </c>
      <c r="B2395">
        <v>2393</v>
      </c>
      <c r="C2395" s="3" t="s">
        <v>2394</v>
      </c>
      <c r="D2395" s="3" t="s">
        <v>6503</v>
      </c>
      <c r="E2395">
        <v>100000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42194.315011574072</v>
      </c>
      <c r="T2395" s="10">
        <f t="shared" si="151"/>
        <v>42224.315011574072</v>
      </c>
    </row>
    <row r="2396" spans="1:20" ht="49" x14ac:dyDescent="0.25">
      <c r="A2396" s="6">
        <f t="shared" si="148"/>
        <v>6.0000000000004494E-2</v>
      </c>
      <c r="B2396">
        <v>2394</v>
      </c>
      <c r="C2396" s="3" t="s">
        <v>2395</v>
      </c>
      <c r="D2396" s="3" t="s">
        <v>6504</v>
      </c>
      <c r="E2396">
        <v>5000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42031.02885416666</v>
      </c>
      <c r="T2396" s="10">
        <f t="shared" si="151"/>
        <v>42061.02885416666</v>
      </c>
    </row>
    <row r="2397" spans="1:20" ht="49" x14ac:dyDescent="0.25">
      <c r="A2397" s="6">
        <f t="shared" si="148"/>
        <v>0</v>
      </c>
      <c r="B2397">
        <v>2395</v>
      </c>
      <c r="C2397" s="3" t="s">
        <v>2396</v>
      </c>
      <c r="D2397" s="3" t="s">
        <v>6505</v>
      </c>
      <c r="E2397">
        <v>33000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42716.788043981483</v>
      </c>
      <c r="T2397" s="10">
        <f t="shared" si="151"/>
        <v>42745.039583333331</v>
      </c>
    </row>
    <row r="2398" spans="1:20" ht="49" x14ac:dyDescent="0.25">
      <c r="A2398" s="6">
        <f t="shared" si="148"/>
        <v>0.20000000000000018</v>
      </c>
      <c r="B2398">
        <v>2396</v>
      </c>
      <c r="C2398" s="3" t="s">
        <v>2397</v>
      </c>
      <c r="D2398" s="3" t="s">
        <v>6506</v>
      </c>
      <c r="E2398">
        <v>5000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42262.515717592592</v>
      </c>
      <c r="T2398" s="10">
        <f t="shared" si="151"/>
        <v>42292.515717592592</v>
      </c>
    </row>
    <row r="2399" spans="1:20" ht="49" x14ac:dyDescent="0.25">
      <c r="A2399" s="6">
        <f t="shared" si="148"/>
        <v>0</v>
      </c>
      <c r="B2399">
        <v>2397</v>
      </c>
      <c r="C2399" s="3" t="s">
        <v>2398</v>
      </c>
      <c r="D2399" s="3" t="s">
        <v>6507</v>
      </c>
      <c r="E2399">
        <v>124000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41976.551574074074</v>
      </c>
      <c r="T2399" s="10">
        <f t="shared" si="151"/>
        <v>42006.551574074074</v>
      </c>
    </row>
    <row r="2400" spans="1:20" ht="49" x14ac:dyDescent="0.25">
      <c r="A2400" s="6">
        <f t="shared" si="148"/>
        <v>0</v>
      </c>
      <c r="B2400">
        <v>2398</v>
      </c>
      <c r="C2400" s="3" t="s">
        <v>2399</v>
      </c>
      <c r="D2400" s="3" t="s">
        <v>6508</v>
      </c>
      <c r="E2400">
        <v>4000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42157.583148148151</v>
      </c>
      <c r="T2400" s="10">
        <f t="shared" si="151"/>
        <v>42187.583148148151</v>
      </c>
    </row>
    <row r="2401" spans="1:20" ht="49" x14ac:dyDescent="0.25">
      <c r="A2401" s="6">
        <f t="shared" si="148"/>
        <v>0</v>
      </c>
      <c r="B2401">
        <v>2399</v>
      </c>
      <c r="C2401" s="3" t="s">
        <v>2400</v>
      </c>
      <c r="D2401" s="3" t="s">
        <v>6509</v>
      </c>
      <c r="E2401">
        <v>13000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41956.519745370366</v>
      </c>
      <c r="T2401" s="10">
        <f t="shared" si="151"/>
        <v>41991.519745370366</v>
      </c>
    </row>
    <row r="2402" spans="1:20" ht="49" x14ac:dyDescent="0.25">
      <c r="A2402" s="6">
        <f t="shared" si="148"/>
        <v>0</v>
      </c>
      <c r="B2402">
        <v>2400</v>
      </c>
      <c r="C2402" s="3" t="s">
        <v>2401</v>
      </c>
      <c r="D2402" s="3" t="s">
        <v>6510</v>
      </c>
      <c r="E2402">
        <v>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42443.934768518513</v>
      </c>
      <c r="T2402" s="10">
        <f t="shared" si="151"/>
        <v>42473.934768518513</v>
      </c>
    </row>
    <row r="2403" spans="1:20" ht="49" x14ac:dyDescent="0.25">
      <c r="A2403" s="6">
        <f t="shared" si="148"/>
        <v>0.71785714285714786</v>
      </c>
      <c r="B2403">
        <v>2401</v>
      </c>
      <c r="C2403" s="3" t="s">
        <v>2402</v>
      </c>
      <c r="D2403" s="3" t="s">
        <v>6511</v>
      </c>
      <c r="E2403">
        <v>28000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42374.489537037036</v>
      </c>
      <c r="T2403" s="10">
        <f t="shared" si="151"/>
        <v>42434.489537037036</v>
      </c>
    </row>
    <row r="2404" spans="1:20" ht="18" x14ac:dyDescent="0.25">
      <c r="A2404" s="6">
        <f t="shared" si="148"/>
        <v>0.43333333333333002</v>
      </c>
      <c r="B2404">
        <v>2402</v>
      </c>
      <c r="C2404" s="3" t="s">
        <v>2403</v>
      </c>
      <c r="D2404" s="3" t="s">
        <v>6512</v>
      </c>
      <c r="E2404">
        <v>12000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42107.34642361111</v>
      </c>
      <c r="T2404" s="10">
        <f t="shared" si="151"/>
        <v>42137.34642361111</v>
      </c>
    </row>
    <row r="2405" spans="1:20" ht="49" x14ac:dyDescent="0.25">
      <c r="A2405" s="6">
        <f t="shared" si="148"/>
        <v>16.833333333333332</v>
      </c>
      <c r="B2405">
        <v>2403</v>
      </c>
      <c r="C2405" s="3" t="s">
        <v>2404</v>
      </c>
      <c r="D2405" s="3" t="s">
        <v>6513</v>
      </c>
      <c r="E2405">
        <v>1200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42399.549282407403</v>
      </c>
      <c r="T2405" s="10">
        <f t="shared" si="151"/>
        <v>42459.507615740738</v>
      </c>
    </row>
    <row r="2406" spans="1:20" ht="49" x14ac:dyDescent="0.25">
      <c r="A2406" s="6">
        <f t="shared" si="148"/>
        <v>0</v>
      </c>
      <c r="B2406">
        <v>2404</v>
      </c>
      <c r="C2406" s="3" t="s">
        <v>2405</v>
      </c>
      <c r="D2406" s="3" t="s">
        <v>6514</v>
      </c>
      <c r="E2406">
        <v>15000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42341.706099537034</v>
      </c>
      <c r="T2406" s="10">
        <f t="shared" si="151"/>
        <v>42371.706099537034</v>
      </c>
    </row>
    <row r="2407" spans="1:20" ht="33" x14ac:dyDescent="0.25">
      <c r="A2407" s="6">
        <f t="shared" si="148"/>
        <v>22.519999999999996</v>
      </c>
      <c r="B2407">
        <v>2405</v>
      </c>
      <c r="C2407" s="3" t="s">
        <v>2406</v>
      </c>
      <c r="D2407" s="3" t="s">
        <v>6515</v>
      </c>
      <c r="E2407">
        <v>5000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42595.252025462956</v>
      </c>
      <c r="T2407" s="10">
        <f t="shared" si="151"/>
        <v>42616.252025462956</v>
      </c>
    </row>
    <row r="2408" spans="1:20" ht="49" x14ac:dyDescent="0.25">
      <c r="A2408" s="6">
        <f t="shared" si="148"/>
        <v>41.384615384615387</v>
      </c>
      <c r="B2408">
        <v>2406</v>
      </c>
      <c r="C2408" s="3" t="s">
        <v>2407</v>
      </c>
      <c r="D2408" s="3" t="s">
        <v>6516</v>
      </c>
      <c r="E2408">
        <v>3250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41982.777662037035</v>
      </c>
      <c r="T2408" s="10">
        <f t="shared" si="151"/>
        <v>42022.777662037035</v>
      </c>
    </row>
    <row r="2409" spans="1:20" ht="65" x14ac:dyDescent="0.25">
      <c r="A2409" s="6">
        <f t="shared" si="148"/>
        <v>25.259090909090908</v>
      </c>
      <c r="B2409">
        <v>2407</v>
      </c>
      <c r="C2409" s="3" t="s">
        <v>2408</v>
      </c>
      <c r="D2409" s="3" t="s">
        <v>6517</v>
      </c>
      <c r="E2409">
        <v>22000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42082.242222222216</v>
      </c>
      <c r="T2409" s="10">
        <f t="shared" si="151"/>
        <v>42104.916666666664</v>
      </c>
    </row>
    <row r="2410" spans="1:20" ht="33" x14ac:dyDescent="0.25">
      <c r="A2410" s="6">
        <f t="shared" si="148"/>
        <v>0.20000000000000018</v>
      </c>
      <c r="B2410">
        <v>2408</v>
      </c>
      <c r="C2410" s="3" t="s">
        <v>2409</v>
      </c>
      <c r="D2410" s="3" t="s">
        <v>6518</v>
      </c>
      <c r="E2410">
        <v>15000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41918.80737268518</v>
      </c>
      <c r="T2410" s="10">
        <f t="shared" si="151"/>
        <v>41948.849039351851</v>
      </c>
    </row>
    <row r="2411" spans="1:20" ht="33" x14ac:dyDescent="0.25">
      <c r="A2411" s="6">
        <f t="shared" si="148"/>
        <v>1.8399999999999972</v>
      </c>
      <c r="B2411">
        <v>2409</v>
      </c>
      <c r="C2411" s="3" t="s">
        <v>2410</v>
      </c>
      <c r="D2411" s="3" t="s">
        <v>6519</v>
      </c>
      <c r="E2411">
        <v>25000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42204.542534722219</v>
      </c>
      <c r="T2411" s="10">
        <f t="shared" si="151"/>
        <v>42234.542534722219</v>
      </c>
    </row>
    <row r="2412" spans="1:20" ht="65" x14ac:dyDescent="0.25">
      <c r="A2412" s="6">
        <f t="shared" si="148"/>
        <v>0</v>
      </c>
      <c r="B2412">
        <v>2410</v>
      </c>
      <c r="C2412" s="3" t="s">
        <v>2411</v>
      </c>
      <c r="D2412" s="3" t="s">
        <v>6520</v>
      </c>
      <c r="E2412">
        <v>15000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42224.074942129628</v>
      </c>
      <c r="T2412" s="10">
        <f t="shared" si="151"/>
        <v>42254.074942129628</v>
      </c>
    </row>
    <row r="2413" spans="1:20" ht="49" x14ac:dyDescent="0.25">
      <c r="A2413" s="6">
        <f t="shared" si="148"/>
        <v>0.60400000000000453</v>
      </c>
      <c r="B2413">
        <v>2411</v>
      </c>
      <c r="C2413" s="3" t="s">
        <v>2412</v>
      </c>
      <c r="D2413" s="3" t="s">
        <v>6521</v>
      </c>
      <c r="E2413">
        <v>25000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42211.399097222216</v>
      </c>
      <c r="T2413" s="10">
        <f t="shared" si="151"/>
        <v>42241.399097222216</v>
      </c>
    </row>
    <row r="2414" spans="1:20" ht="49" x14ac:dyDescent="0.25">
      <c r="A2414" s="6">
        <f t="shared" si="148"/>
        <v>0</v>
      </c>
      <c r="B2414">
        <v>2412</v>
      </c>
      <c r="C2414" s="3" t="s">
        <v>2413</v>
      </c>
      <c r="D2414" s="3" t="s">
        <v>6522</v>
      </c>
      <c r="E2414">
        <v>8000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42655.403622685182</v>
      </c>
      <c r="T2414" s="10">
        <f t="shared" si="151"/>
        <v>42700.445289351854</v>
      </c>
    </row>
    <row r="2415" spans="1:20" ht="49" x14ac:dyDescent="0.25">
      <c r="A2415" s="6">
        <f t="shared" si="148"/>
        <v>0.83333333333333037</v>
      </c>
      <c r="B2415">
        <v>2413</v>
      </c>
      <c r="C2415" s="3" t="s">
        <v>2414</v>
      </c>
      <c r="D2415" s="3" t="s">
        <v>6523</v>
      </c>
      <c r="E2415">
        <v>3000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41759.776412037034</v>
      </c>
      <c r="T2415" s="10">
        <f t="shared" si="151"/>
        <v>41790.645833333328</v>
      </c>
    </row>
    <row r="2416" spans="1:20" ht="49" x14ac:dyDescent="0.25">
      <c r="A2416" s="6">
        <f t="shared" si="148"/>
        <v>3.066666666666662</v>
      </c>
      <c r="B2416">
        <v>2414</v>
      </c>
      <c r="C2416" s="3" t="s">
        <v>2415</v>
      </c>
      <c r="D2416" s="3" t="s">
        <v>6524</v>
      </c>
      <c r="E2416">
        <v>15000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42198.361805555549</v>
      </c>
      <c r="T2416" s="10">
        <f t="shared" si="151"/>
        <v>42237.832638888889</v>
      </c>
    </row>
    <row r="2417" spans="1:20" ht="49" x14ac:dyDescent="0.25">
      <c r="A2417" s="6">
        <f t="shared" si="148"/>
        <v>0.55833333333333846</v>
      </c>
      <c r="B2417">
        <v>2415</v>
      </c>
      <c r="C2417" s="3" t="s">
        <v>2416</v>
      </c>
      <c r="D2417" s="3" t="s">
        <v>6525</v>
      </c>
      <c r="E2417">
        <v>60000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42536.529467592591</v>
      </c>
      <c r="T2417" s="10">
        <f t="shared" si="151"/>
        <v>42566.529467592591</v>
      </c>
    </row>
    <row r="2418" spans="1:20" ht="49" x14ac:dyDescent="0.25">
      <c r="A2418" s="6">
        <f t="shared" si="148"/>
        <v>2.4999999999997247E-2</v>
      </c>
      <c r="B2418">
        <v>2416</v>
      </c>
      <c r="C2418" s="3" t="s">
        <v>2417</v>
      </c>
      <c r="D2418" s="3" t="s">
        <v>6526</v>
      </c>
      <c r="E2418">
        <v>20000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42019.404432870368</v>
      </c>
      <c r="T2418" s="10">
        <f t="shared" si="151"/>
        <v>42077.291666666664</v>
      </c>
    </row>
    <row r="2419" spans="1:20" ht="49" x14ac:dyDescent="0.25">
      <c r="A2419" s="6">
        <f t="shared" si="148"/>
        <v>0</v>
      </c>
      <c r="B2419">
        <v>2417</v>
      </c>
      <c r="C2419" s="3" t="s">
        <v>2418</v>
      </c>
      <c r="D2419" s="3" t="s">
        <v>6527</v>
      </c>
      <c r="E2419">
        <v>1000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41831.550775462958</v>
      </c>
      <c r="T2419" s="10">
        <f t="shared" si="151"/>
        <v>41861.550775462958</v>
      </c>
    </row>
    <row r="2420" spans="1:20" ht="18" x14ac:dyDescent="0.25">
      <c r="A2420" s="6">
        <f t="shared" si="148"/>
        <v>1.9999999999997797E-2</v>
      </c>
      <c r="B2420">
        <v>2418</v>
      </c>
      <c r="C2420" s="3" t="s">
        <v>2419</v>
      </c>
      <c r="D2420" s="3" t="s">
        <v>6528</v>
      </c>
      <c r="E2420">
        <v>25000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42027.523657407401</v>
      </c>
      <c r="T2420" s="10">
        <f t="shared" si="151"/>
        <v>42087.481990740744</v>
      </c>
    </row>
    <row r="2421" spans="1:20" ht="49" x14ac:dyDescent="0.25">
      <c r="A2421" s="6">
        <f t="shared" si="148"/>
        <v>0</v>
      </c>
      <c r="B2421">
        <v>2419</v>
      </c>
      <c r="C2421" s="3" t="s">
        <v>2420</v>
      </c>
      <c r="D2421" s="3" t="s">
        <v>6529</v>
      </c>
      <c r="E2421">
        <v>3000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41993.404965277768</v>
      </c>
      <c r="T2421" s="10">
        <f t="shared" si="151"/>
        <v>42053.404965277768</v>
      </c>
    </row>
    <row r="2422" spans="1:20" ht="49" x14ac:dyDescent="0.25">
      <c r="A2422" s="6">
        <f t="shared" si="148"/>
        <v>14.825133372851218</v>
      </c>
      <c r="B2422">
        <v>2420</v>
      </c>
      <c r="C2422" s="3" t="s">
        <v>2421</v>
      </c>
      <c r="D2422" s="3" t="s">
        <v>6530</v>
      </c>
      <c r="E2422">
        <v>16870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41892.695543981477</v>
      </c>
      <c r="T2422" s="10">
        <f t="shared" si="151"/>
        <v>41952.737210648142</v>
      </c>
    </row>
    <row r="2423" spans="1:20" ht="33" x14ac:dyDescent="0.25">
      <c r="A2423" s="6">
        <f t="shared" si="148"/>
        <v>1.6666666666664831E-2</v>
      </c>
      <c r="B2423">
        <v>2421</v>
      </c>
      <c r="C2423" s="3" t="s">
        <v>2422</v>
      </c>
      <c r="D2423" s="3" t="s">
        <v>6531</v>
      </c>
      <c r="E2423">
        <v>6000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42026.354120370372</v>
      </c>
      <c r="T2423" s="10">
        <f t="shared" si="151"/>
        <v>42056.354120370372</v>
      </c>
    </row>
    <row r="2424" spans="1:20" ht="33" x14ac:dyDescent="0.25">
      <c r="A2424" s="6">
        <f t="shared" si="148"/>
        <v>0.20000000000000018</v>
      </c>
      <c r="B2424">
        <v>2422</v>
      </c>
      <c r="C2424" s="3" t="s">
        <v>2423</v>
      </c>
      <c r="D2424" s="3" t="s">
        <v>6532</v>
      </c>
      <c r="E2424">
        <v>500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42044.391620370363</v>
      </c>
      <c r="T2424" s="10">
        <f t="shared" si="151"/>
        <v>42074.349953703706</v>
      </c>
    </row>
    <row r="2425" spans="1:20" ht="49" x14ac:dyDescent="0.25">
      <c r="A2425" s="6">
        <f t="shared" si="148"/>
        <v>1.3333333333331865E-2</v>
      </c>
      <c r="B2425">
        <v>2423</v>
      </c>
      <c r="C2425" s="3" t="s">
        <v>2424</v>
      </c>
      <c r="D2425" s="3" t="s">
        <v>6533</v>
      </c>
      <c r="E2425">
        <v>60000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41974.371412037035</v>
      </c>
      <c r="T2425" s="10">
        <f t="shared" si="151"/>
        <v>42004.371412037035</v>
      </c>
    </row>
    <row r="2426" spans="1:20" ht="33" x14ac:dyDescent="0.25">
      <c r="A2426" s="6">
        <f t="shared" si="148"/>
        <v>1.2399999999999967</v>
      </c>
      <c r="B2426">
        <v>2424</v>
      </c>
      <c r="C2426" s="3" t="s">
        <v>2425</v>
      </c>
      <c r="D2426" s="3" t="s">
        <v>6534</v>
      </c>
      <c r="E2426">
        <v>25000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41909.559120370366</v>
      </c>
      <c r="T2426" s="10">
        <f t="shared" si="151"/>
        <v>41939.559120370366</v>
      </c>
    </row>
    <row r="2427" spans="1:20" ht="49" x14ac:dyDescent="0.25">
      <c r="A2427" s="6">
        <f t="shared" si="148"/>
        <v>2.8571428571433355E-2</v>
      </c>
      <c r="B2427">
        <v>2425</v>
      </c>
      <c r="C2427" s="3" t="s">
        <v>2426</v>
      </c>
      <c r="D2427" s="3" t="s">
        <v>6535</v>
      </c>
      <c r="E2427">
        <v>3500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42502.580428240741</v>
      </c>
      <c r="T2427" s="10">
        <f t="shared" si="151"/>
        <v>42517.586111111108</v>
      </c>
    </row>
    <row r="2428" spans="1:20" ht="49" x14ac:dyDescent="0.25">
      <c r="A2428" s="6">
        <f t="shared" si="148"/>
        <v>0</v>
      </c>
      <c r="B2428">
        <v>2426</v>
      </c>
      <c r="C2428" s="3" t="s">
        <v>2427</v>
      </c>
      <c r="D2428" s="3" t="s">
        <v>6536</v>
      </c>
      <c r="E2428">
        <v>20000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42163.836712962955</v>
      </c>
      <c r="T2428" s="10">
        <f t="shared" si="151"/>
        <v>42223.836712962955</v>
      </c>
    </row>
    <row r="2429" spans="1:20" ht="33" x14ac:dyDescent="0.25">
      <c r="A2429" s="6">
        <f t="shared" si="148"/>
        <v>2.0000000000020002E-3</v>
      </c>
      <c r="B2429">
        <v>2427</v>
      </c>
      <c r="C2429" s="3" t="s">
        <v>2428</v>
      </c>
      <c r="D2429" s="3" t="s">
        <v>6537</v>
      </c>
      <c r="E2429">
        <v>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42411.98533564814</v>
      </c>
      <c r="T2429" s="10">
        <f t="shared" si="151"/>
        <v>42451.943668981483</v>
      </c>
    </row>
    <row r="2430" spans="1:20" ht="33" x14ac:dyDescent="0.25">
      <c r="A2430" s="6">
        <f t="shared" si="148"/>
        <v>2.8571428571377844E-3</v>
      </c>
      <c r="B2430">
        <v>2428</v>
      </c>
      <c r="C2430" s="3" t="s">
        <v>2429</v>
      </c>
      <c r="D2430" s="3" t="s">
        <v>6538</v>
      </c>
      <c r="E2430">
        <v>35000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42045.450821759259</v>
      </c>
      <c r="T2430" s="10">
        <f t="shared" si="151"/>
        <v>42075.409155092588</v>
      </c>
    </row>
    <row r="2431" spans="1:20" ht="49" x14ac:dyDescent="0.25">
      <c r="A2431" s="6">
        <f t="shared" si="148"/>
        <v>1.4321428571428596</v>
      </c>
      <c r="B2431">
        <v>2429</v>
      </c>
      <c r="C2431" s="3" t="s">
        <v>2430</v>
      </c>
      <c r="D2431" s="3" t="s">
        <v>6539</v>
      </c>
      <c r="E2431">
        <v>140000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42734.545902777776</v>
      </c>
      <c r="T2431" s="10">
        <f t="shared" si="151"/>
        <v>42771.363888888889</v>
      </c>
    </row>
    <row r="2432" spans="1:20" ht="49" x14ac:dyDescent="0.25">
      <c r="A2432" s="6">
        <f t="shared" si="148"/>
        <v>0.70000000000000062</v>
      </c>
      <c r="B2432">
        <v>2430</v>
      </c>
      <c r="C2432" s="3" t="s">
        <v>2431</v>
      </c>
      <c r="D2432" s="3" t="s">
        <v>6540</v>
      </c>
      <c r="E2432">
        <v>3000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42381.797499999993</v>
      </c>
      <c r="T2432" s="10">
        <f t="shared" si="151"/>
        <v>42411.797499999993</v>
      </c>
    </row>
    <row r="2433" spans="1:20" ht="33" x14ac:dyDescent="0.25">
      <c r="A2433" s="6">
        <f t="shared" si="148"/>
        <v>2.0000000000020002E-3</v>
      </c>
      <c r="B2433">
        <v>2431</v>
      </c>
      <c r="C2433" s="3" t="s">
        <v>2432</v>
      </c>
      <c r="D2433" s="3" t="s">
        <v>6541</v>
      </c>
      <c r="E2433">
        <v>100000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42488.766354166662</v>
      </c>
      <c r="T2433" s="10">
        <f t="shared" si="151"/>
        <v>42548.766354166662</v>
      </c>
    </row>
    <row r="2434" spans="1:20" ht="49" x14ac:dyDescent="0.25">
      <c r="A2434" s="6">
        <f t="shared" si="148"/>
        <v>1.4285714285711126E-2</v>
      </c>
      <c r="B2434">
        <v>2432</v>
      </c>
      <c r="C2434" s="3" t="s">
        <v>2433</v>
      </c>
      <c r="D2434" s="3" t="s">
        <v>6542</v>
      </c>
      <c r="E2434">
        <v>14000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42040.885381944441</v>
      </c>
      <c r="T2434" s="10">
        <f t="shared" si="151"/>
        <v>42070.885381944441</v>
      </c>
    </row>
    <row r="2435" spans="1:20" ht="49" x14ac:dyDescent="0.25">
      <c r="A2435" s="6">
        <f t="shared" ref="A2435:A2498" si="152">((F2435-E2435)/E2435+1)*100</f>
        <v>0</v>
      </c>
      <c r="B2435">
        <v>2433</v>
      </c>
      <c r="C2435" s="3" t="s">
        <v>2434</v>
      </c>
      <c r="D2435" s="3" t="s">
        <v>6543</v>
      </c>
      <c r="E2435">
        <v>10000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 t="e">
        <f t="shared" ref="P2435:P2498" si="153">F2435/M2435</f>
        <v>#DIV/0!</v>
      </c>
      <c r="Q2435" t="s">
        <v>8336</v>
      </c>
      <c r="R2435" t="s">
        <v>8337</v>
      </c>
      <c r="S2435" s="10">
        <f t="shared" ref="S2435:S2498" si="154">(((K2435/60)/60)/24)+DATE(1970,1,1)+(-8/24)</f>
        <v>42397.566469907404</v>
      </c>
      <c r="T2435" s="10">
        <f t="shared" ref="T2435:T2498" si="155">(((J2435/60)/60)/24)+DATE(1970,1,1)+(-8/24)</f>
        <v>42427.566469907404</v>
      </c>
    </row>
    <row r="2436" spans="1:20" ht="49" x14ac:dyDescent="0.25">
      <c r="A2436" s="6">
        <f t="shared" si="152"/>
        <v>0.12999999999999678</v>
      </c>
      <c r="B2436">
        <v>2434</v>
      </c>
      <c r="C2436" s="3" t="s">
        <v>2435</v>
      </c>
      <c r="D2436" s="3" t="s">
        <v>6544</v>
      </c>
      <c r="E2436">
        <v>20000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42179.852708333325</v>
      </c>
      <c r="T2436" s="10">
        <f t="shared" si="155"/>
        <v>42219.852708333325</v>
      </c>
    </row>
    <row r="2437" spans="1:20" ht="49" x14ac:dyDescent="0.25">
      <c r="A2437" s="6">
        <f t="shared" si="152"/>
        <v>0.48960000000000115</v>
      </c>
      <c r="B2437">
        <v>2435</v>
      </c>
      <c r="C2437" s="3" t="s">
        <v>2436</v>
      </c>
      <c r="D2437" s="3" t="s">
        <v>6545</v>
      </c>
      <c r="E2437">
        <v>250000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42251.944282407399</v>
      </c>
      <c r="T2437" s="10">
        <f t="shared" si="155"/>
        <v>42281.944282407399</v>
      </c>
    </row>
    <row r="2438" spans="1:20" ht="49" x14ac:dyDescent="0.25">
      <c r="A2438" s="6">
        <f t="shared" si="152"/>
        <v>3.8461538461542766E-2</v>
      </c>
      <c r="B2438">
        <v>2436</v>
      </c>
      <c r="C2438" s="3" t="s">
        <v>2437</v>
      </c>
      <c r="D2438" s="3" t="s">
        <v>6546</v>
      </c>
      <c r="E2438">
        <v>117000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42338.282060185178</v>
      </c>
      <c r="T2438" s="10">
        <f t="shared" si="155"/>
        <v>42398.282060185178</v>
      </c>
    </row>
    <row r="2439" spans="1:20" ht="49" x14ac:dyDescent="0.25">
      <c r="A2439" s="6">
        <f t="shared" si="152"/>
        <v>0</v>
      </c>
      <c r="B2439">
        <v>2437</v>
      </c>
      <c r="C2439" s="3" t="s">
        <v>2438</v>
      </c>
      <c r="D2439" s="3" t="s">
        <v>6547</v>
      </c>
      <c r="E2439">
        <v>8000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42031.631805555553</v>
      </c>
      <c r="T2439" s="10">
        <f t="shared" si="155"/>
        <v>42080.416666666664</v>
      </c>
    </row>
    <row r="2440" spans="1:20" ht="49" x14ac:dyDescent="0.25">
      <c r="A2440" s="6">
        <f t="shared" si="152"/>
        <v>0.33333333333332993</v>
      </c>
      <c r="B2440">
        <v>2438</v>
      </c>
      <c r="C2440" s="3" t="s">
        <v>2439</v>
      </c>
      <c r="D2440" s="3" t="s">
        <v>6548</v>
      </c>
      <c r="E2440">
        <v>15000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42285.581736111104</v>
      </c>
      <c r="T2440" s="10">
        <f t="shared" si="155"/>
        <v>42345.623402777775</v>
      </c>
    </row>
    <row r="2441" spans="1:20" ht="49" x14ac:dyDescent="0.25">
      <c r="A2441" s="6">
        <f t="shared" si="152"/>
        <v>0</v>
      </c>
      <c r="B2441">
        <v>2439</v>
      </c>
      <c r="C2441" s="3" t="s">
        <v>2440</v>
      </c>
      <c r="D2441" s="3" t="s">
        <v>6549</v>
      </c>
      <c r="E2441">
        <v>10000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42265.485289351847</v>
      </c>
      <c r="T2441" s="10">
        <f t="shared" si="155"/>
        <v>42295.485289351847</v>
      </c>
    </row>
    <row r="2442" spans="1:20" ht="33" x14ac:dyDescent="0.25">
      <c r="A2442" s="6">
        <f t="shared" si="152"/>
        <v>0.20000000000000018</v>
      </c>
      <c r="B2442">
        <v>2440</v>
      </c>
      <c r="C2442" s="3" t="s">
        <v>2441</v>
      </c>
      <c r="D2442" s="3" t="s">
        <v>6550</v>
      </c>
      <c r="E2442">
        <v>5000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42383.566122685181</v>
      </c>
      <c r="T2442" s="10">
        <f t="shared" si="155"/>
        <v>42413.566122685181</v>
      </c>
    </row>
    <row r="2443" spans="1:20" ht="33" x14ac:dyDescent="0.25">
      <c r="A2443" s="6">
        <f t="shared" si="152"/>
        <v>107.88</v>
      </c>
      <c r="B2443">
        <v>2441</v>
      </c>
      <c r="C2443" s="3" t="s">
        <v>2442</v>
      </c>
      <c r="D2443" s="3" t="s">
        <v>6551</v>
      </c>
      <c r="E2443"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42186.792291666665</v>
      </c>
      <c r="T2443" s="10">
        <f t="shared" si="155"/>
        <v>42207.874305555553</v>
      </c>
    </row>
    <row r="2444" spans="1:20" ht="33" x14ac:dyDescent="0.25">
      <c r="A2444" s="6">
        <f t="shared" si="152"/>
        <v>125.94166666666666</v>
      </c>
      <c r="B2444">
        <v>2442</v>
      </c>
      <c r="C2444" s="3" t="s">
        <v>2443</v>
      </c>
      <c r="D2444" s="3" t="s">
        <v>6552</v>
      </c>
      <c r="E2444"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42052.333657407398</v>
      </c>
      <c r="T2444" s="10">
        <f t="shared" si="155"/>
        <v>42082.291990740741</v>
      </c>
    </row>
    <row r="2445" spans="1:20" ht="49" x14ac:dyDescent="0.25">
      <c r="A2445" s="6">
        <f t="shared" si="152"/>
        <v>202.51495</v>
      </c>
      <c r="B2445">
        <v>2443</v>
      </c>
      <c r="C2445" s="3" t="s">
        <v>2444</v>
      </c>
      <c r="D2445" s="3" t="s">
        <v>6553</v>
      </c>
      <c r="E2445"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41836.291921296295</v>
      </c>
      <c r="T2445" s="10">
        <f t="shared" si="155"/>
        <v>41866.291921296295</v>
      </c>
    </row>
    <row r="2446" spans="1:20" ht="49" x14ac:dyDescent="0.25">
      <c r="A2446" s="6">
        <f t="shared" si="152"/>
        <v>108.60000000000001</v>
      </c>
      <c r="B2446">
        <v>2444</v>
      </c>
      <c r="C2446" s="3" t="s">
        <v>2445</v>
      </c>
      <c r="D2446" s="3" t="s">
        <v>6554</v>
      </c>
      <c r="E2446"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42485.42119212963</v>
      </c>
      <c r="T2446" s="10">
        <f t="shared" si="155"/>
        <v>42515.42119212963</v>
      </c>
    </row>
    <row r="2447" spans="1:20" ht="65" x14ac:dyDescent="0.25">
      <c r="A2447" s="6">
        <f t="shared" si="152"/>
        <v>172.8</v>
      </c>
      <c r="B2447">
        <v>2445</v>
      </c>
      <c r="C2447" s="3" t="s">
        <v>2446</v>
      </c>
      <c r="D2447" s="3" t="s">
        <v>6555</v>
      </c>
      <c r="E2447"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42242.856724537036</v>
      </c>
      <c r="T2447" s="10">
        <f t="shared" si="155"/>
        <v>42272.856724537036</v>
      </c>
    </row>
    <row r="2448" spans="1:20" ht="49" x14ac:dyDescent="0.25">
      <c r="A2448" s="6">
        <f t="shared" si="152"/>
        <v>167.98</v>
      </c>
      <c r="B2448">
        <v>2446</v>
      </c>
      <c r="C2448" s="3" t="s">
        <v>2447</v>
      </c>
      <c r="D2448" s="3" t="s">
        <v>6556</v>
      </c>
      <c r="E2448"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42670.269340277773</v>
      </c>
      <c r="T2448" s="10">
        <f t="shared" si="155"/>
        <v>42700.311006944445</v>
      </c>
    </row>
    <row r="2449" spans="1:20" ht="49" x14ac:dyDescent="0.25">
      <c r="A2449" s="6">
        <f t="shared" si="152"/>
        <v>427.20000000000005</v>
      </c>
      <c r="B2449">
        <v>2447</v>
      </c>
      <c r="C2449" s="3" t="s">
        <v>2448</v>
      </c>
      <c r="D2449" s="3" t="s">
        <v>6557</v>
      </c>
      <c r="E2449"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42654.13649305555</v>
      </c>
      <c r="T2449" s="10">
        <f t="shared" si="155"/>
        <v>42685.833333333336</v>
      </c>
    </row>
    <row r="2450" spans="1:20" ht="49" x14ac:dyDescent="0.25">
      <c r="A2450" s="6">
        <f t="shared" si="152"/>
        <v>107.5</v>
      </c>
      <c r="B2450">
        <v>2448</v>
      </c>
      <c r="C2450" s="3" t="s">
        <v>2449</v>
      </c>
      <c r="D2450" s="3" t="s">
        <v>6558</v>
      </c>
      <c r="E2450"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42606.982789351845</v>
      </c>
      <c r="T2450" s="10">
        <f t="shared" si="155"/>
        <v>42612.9</v>
      </c>
    </row>
    <row r="2451" spans="1:20" ht="49" x14ac:dyDescent="0.25">
      <c r="A2451" s="6">
        <f t="shared" si="152"/>
        <v>108</v>
      </c>
      <c r="B2451">
        <v>2449</v>
      </c>
      <c r="C2451" s="3" t="s">
        <v>2450</v>
      </c>
      <c r="D2451" s="3" t="s">
        <v>6559</v>
      </c>
      <c r="E2451"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41942.809201388889</v>
      </c>
      <c r="T2451" s="10">
        <f t="shared" si="155"/>
        <v>41972.850868055553</v>
      </c>
    </row>
    <row r="2452" spans="1:20" ht="49" x14ac:dyDescent="0.25">
      <c r="A2452" s="6">
        <f t="shared" si="152"/>
        <v>101.53353333333335</v>
      </c>
      <c r="B2452">
        <v>2450</v>
      </c>
      <c r="C2452" s="3" t="s">
        <v>2451</v>
      </c>
      <c r="D2452" s="3" t="s">
        <v>6560</v>
      </c>
      <c r="E2452"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41901.739074074074</v>
      </c>
      <c r="T2452" s="10">
        <f t="shared" si="155"/>
        <v>41939.799305555556</v>
      </c>
    </row>
    <row r="2453" spans="1:20" ht="49" x14ac:dyDescent="0.25">
      <c r="A2453" s="6">
        <f t="shared" si="152"/>
        <v>115.45</v>
      </c>
      <c r="B2453">
        <v>2451</v>
      </c>
      <c r="C2453" s="3" t="s">
        <v>2452</v>
      </c>
      <c r="D2453" s="3" t="s">
        <v>6561</v>
      </c>
      <c r="E2453"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42779.575115740743</v>
      </c>
      <c r="T2453" s="10">
        <f t="shared" si="155"/>
        <v>42799.575115740743</v>
      </c>
    </row>
    <row r="2454" spans="1:20" ht="49" x14ac:dyDescent="0.25">
      <c r="A2454" s="6">
        <f t="shared" si="152"/>
        <v>133.5</v>
      </c>
      <c r="B2454">
        <v>2452</v>
      </c>
      <c r="C2454" s="3" t="s">
        <v>2453</v>
      </c>
      <c r="D2454" s="3" t="s">
        <v>6562</v>
      </c>
      <c r="E2454"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42338.510416666664</v>
      </c>
      <c r="T2454" s="10">
        <f t="shared" si="155"/>
        <v>42367.624999999993</v>
      </c>
    </row>
    <row r="2455" spans="1:20" ht="49" x14ac:dyDescent="0.25">
      <c r="A2455" s="6">
        <f t="shared" si="152"/>
        <v>154.70000000000002</v>
      </c>
      <c r="B2455">
        <v>2453</v>
      </c>
      <c r="C2455" s="3" t="s">
        <v>2454</v>
      </c>
      <c r="D2455" s="3" t="s">
        <v>6563</v>
      </c>
      <c r="E2455"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42738.358900462961</v>
      </c>
      <c r="T2455" s="10">
        <f t="shared" si="155"/>
        <v>42768.358900462961</v>
      </c>
    </row>
    <row r="2456" spans="1:20" ht="49" x14ac:dyDescent="0.25">
      <c r="A2456" s="6">
        <f t="shared" si="152"/>
        <v>100.84571428571429</v>
      </c>
      <c r="B2456">
        <v>2454</v>
      </c>
      <c r="C2456" s="3" t="s">
        <v>2455</v>
      </c>
      <c r="D2456" s="3" t="s">
        <v>6564</v>
      </c>
      <c r="E2456"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42769.86814814814</v>
      </c>
      <c r="T2456" s="10">
        <f t="shared" si="155"/>
        <v>42804.86814814814</v>
      </c>
    </row>
    <row r="2457" spans="1:20" ht="49" x14ac:dyDescent="0.25">
      <c r="A2457" s="6">
        <f t="shared" si="152"/>
        <v>181.99999999999997</v>
      </c>
      <c r="B2457">
        <v>2455</v>
      </c>
      <c r="C2457" s="3" t="s">
        <v>2456</v>
      </c>
      <c r="D2457" s="3" t="s">
        <v>6565</v>
      </c>
      <c r="E2457"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42452.448495370372</v>
      </c>
      <c r="T2457" s="10">
        <f t="shared" si="155"/>
        <v>42480.448495370372</v>
      </c>
    </row>
    <row r="2458" spans="1:20" ht="49" x14ac:dyDescent="0.25">
      <c r="A2458" s="6">
        <f t="shared" si="152"/>
        <v>180.86666666666667</v>
      </c>
      <c r="B2458">
        <v>2456</v>
      </c>
      <c r="C2458" s="3" t="s">
        <v>2457</v>
      </c>
      <c r="D2458" s="3" t="s">
        <v>6566</v>
      </c>
      <c r="E2458"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42761.627766203703</v>
      </c>
      <c r="T2458" s="10">
        <f t="shared" si="155"/>
        <v>42791.627766203703</v>
      </c>
    </row>
    <row r="2459" spans="1:20" ht="49" x14ac:dyDescent="0.25">
      <c r="A2459" s="6">
        <f t="shared" si="152"/>
        <v>102.30434782608695</v>
      </c>
      <c r="B2459">
        <v>2457</v>
      </c>
      <c r="C2459" s="3" t="s">
        <v>2458</v>
      </c>
      <c r="D2459" s="3" t="s">
        <v>6567</v>
      </c>
      <c r="E2459"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42423.269166666665</v>
      </c>
      <c r="T2459" s="10">
        <f t="shared" si="155"/>
        <v>42453.227500000001</v>
      </c>
    </row>
    <row r="2460" spans="1:20" ht="49" x14ac:dyDescent="0.25">
      <c r="A2460" s="6">
        <f t="shared" si="152"/>
        <v>110.17999999999999</v>
      </c>
      <c r="B2460">
        <v>2458</v>
      </c>
      <c r="C2460" s="3" t="s">
        <v>2459</v>
      </c>
      <c r="D2460" s="3" t="s">
        <v>6568</v>
      </c>
      <c r="E2460"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42495.538402777776</v>
      </c>
      <c r="T2460" s="10">
        <f t="shared" si="155"/>
        <v>42530.458333333336</v>
      </c>
    </row>
    <row r="2461" spans="1:20" ht="49" x14ac:dyDescent="0.25">
      <c r="A2461" s="6">
        <f t="shared" si="152"/>
        <v>102.25</v>
      </c>
      <c r="B2461">
        <v>2459</v>
      </c>
      <c r="C2461" s="3" t="s">
        <v>2460</v>
      </c>
      <c r="D2461" s="3" t="s">
        <v>6569</v>
      </c>
      <c r="E2461"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42407.304224537038</v>
      </c>
      <c r="T2461" s="10">
        <f t="shared" si="155"/>
        <v>42452.262557870366</v>
      </c>
    </row>
    <row r="2462" spans="1:20" ht="49" x14ac:dyDescent="0.25">
      <c r="A2462" s="6">
        <f t="shared" si="152"/>
        <v>100.78823529411764</v>
      </c>
      <c r="B2462">
        <v>2460</v>
      </c>
      <c r="C2462" s="3" t="s">
        <v>2461</v>
      </c>
      <c r="D2462" s="3" t="s">
        <v>6570</v>
      </c>
      <c r="E2462"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42703.853784722225</v>
      </c>
      <c r="T2462" s="10">
        <f t="shared" si="155"/>
        <v>42737.845138888886</v>
      </c>
    </row>
    <row r="2463" spans="1:20" ht="49" x14ac:dyDescent="0.25">
      <c r="A2463" s="6">
        <f t="shared" si="152"/>
        <v>103.8</v>
      </c>
      <c r="B2463">
        <v>2461</v>
      </c>
      <c r="C2463" s="3" t="s">
        <v>2462</v>
      </c>
      <c r="D2463" s="3" t="s">
        <v>6571</v>
      </c>
      <c r="E2463"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40783.679363425923</v>
      </c>
      <c r="T2463" s="10">
        <f t="shared" si="155"/>
        <v>40816.791666666664</v>
      </c>
    </row>
    <row r="2464" spans="1:20" ht="49" x14ac:dyDescent="0.25">
      <c r="A2464" s="6">
        <f t="shared" si="152"/>
        <v>110.70833333333334</v>
      </c>
      <c r="B2464">
        <v>2462</v>
      </c>
      <c r="C2464" s="3" t="s">
        <v>2463</v>
      </c>
      <c r="D2464" s="3" t="s">
        <v>6572</v>
      </c>
      <c r="E2464"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41088.852962962963</v>
      </c>
      <c r="T2464" s="10">
        <f t="shared" si="155"/>
        <v>41108.852962962963</v>
      </c>
    </row>
    <row r="2465" spans="1:20" ht="18" x14ac:dyDescent="0.25">
      <c r="A2465" s="6">
        <f t="shared" si="152"/>
        <v>116.25000000000001</v>
      </c>
      <c r="B2465">
        <v>2463</v>
      </c>
      <c r="C2465" s="3" t="s">
        <v>2464</v>
      </c>
      <c r="D2465" s="3" t="s">
        <v>6573</v>
      </c>
      <c r="E2465"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41340.778067129628</v>
      </c>
      <c r="T2465" s="10">
        <f t="shared" si="155"/>
        <v>41380.458333333328</v>
      </c>
    </row>
    <row r="2466" spans="1:20" ht="49" x14ac:dyDescent="0.25">
      <c r="A2466" s="6">
        <f t="shared" si="152"/>
        <v>111.1</v>
      </c>
      <c r="B2466">
        <v>2464</v>
      </c>
      <c r="C2466" s="3" t="s">
        <v>2465</v>
      </c>
      <c r="D2466" s="3" t="s">
        <v>6574</v>
      </c>
      <c r="E2466">
        <v>2000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42248.567094907405</v>
      </c>
      <c r="T2466" s="10">
        <f t="shared" si="155"/>
        <v>42277.478472222218</v>
      </c>
    </row>
    <row r="2467" spans="1:20" ht="33" x14ac:dyDescent="0.25">
      <c r="A2467" s="6">
        <f t="shared" si="152"/>
        <v>180.14285714285714</v>
      </c>
      <c r="B2467">
        <v>2465</v>
      </c>
      <c r="C2467" s="3" t="s">
        <v>2466</v>
      </c>
      <c r="D2467" s="3" t="s">
        <v>6575</v>
      </c>
      <c r="E2467"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41145.385972222219</v>
      </c>
      <c r="T2467" s="10">
        <f t="shared" si="155"/>
        <v>41175.385972222219</v>
      </c>
    </row>
    <row r="2468" spans="1:20" ht="49" x14ac:dyDescent="0.25">
      <c r="A2468" s="6">
        <f t="shared" si="152"/>
        <v>100</v>
      </c>
      <c r="B2468">
        <v>2466</v>
      </c>
      <c r="C2468" s="3" t="s">
        <v>2467</v>
      </c>
      <c r="D2468" s="3" t="s">
        <v>6576</v>
      </c>
      <c r="E2468"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41372.769131944442</v>
      </c>
      <c r="T2468" s="10">
        <f t="shared" si="155"/>
        <v>41402.769131944442</v>
      </c>
    </row>
    <row r="2469" spans="1:20" ht="49" x14ac:dyDescent="0.25">
      <c r="A2469" s="6">
        <f t="shared" si="152"/>
        <v>118.5</v>
      </c>
      <c r="B2469">
        <v>2467</v>
      </c>
      <c r="C2469" s="3" t="s">
        <v>2468</v>
      </c>
      <c r="D2469" s="3" t="s">
        <v>6577</v>
      </c>
      <c r="E2469"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41025.540868055556</v>
      </c>
      <c r="T2469" s="10">
        <f t="shared" si="155"/>
        <v>41039.375</v>
      </c>
    </row>
    <row r="2470" spans="1:20" ht="33" x14ac:dyDescent="0.25">
      <c r="A2470" s="6">
        <f t="shared" si="152"/>
        <v>107.21700000000001</v>
      </c>
      <c r="B2470">
        <v>2468</v>
      </c>
      <c r="C2470" s="3" t="s">
        <v>2469</v>
      </c>
      <c r="D2470" s="3" t="s">
        <v>6578</v>
      </c>
      <c r="E2470"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41173.820844907401</v>
      </c>
      <c r="T2470" s="10">
        <f t="shared" si="155"/>
        <v>41209.875</v>
      </c>
    </row>
    <row r="2471" spans="1:20" ht="49" x14ac:dyDescent="0.25">
      <c r="A2471" s="6">
        <f t="shared" si="152"/>
        <v>113.66666666666667</v>
      </c>
      <c r="B2471">
        <v>2469</v>
      </c>
      <c r="C2471" s="3" t="s">
        <v>2470</v>
      </c>
      <c r="D2471" s="3" t="s">
        <v>6579</v>
      </c>
      <c r="E2471"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40557.096400462957</v>
      </c>
      <c r="T2471" s="10">
        <f t="shared" si="155"/>
        <v>40582.096400462957</v>
      </c>
    </row>
    <row r="2472" spans="1:20" ht="49" x14ac:dyDescent="0.25">
      <c r="A2472" s="6">
        <f t="shared" si="152"/>
        <v>103.16400000000002</v>
      </c>
      <c r="B2472">
        <v>2470</v>
      </c>
      <c r="C2472" s="3" t="s">
        <v>2471</v>
      </c>
      <c r="D2472" s="3" t="s">
        <v>6580</v>
      </c>
      <c r="E2472"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41022.741377314815</v>
      </c>
      <c r="T2472" s="10">
        <f t="shared" si="155"/>
        <v>41052.741377314815</v>
      </c>
    </row>
    <row r="2473" spans="1:20" ht="49" x14ac:dyDescent="0.25">
      <c r="A2473" s="6">
        <f t="shared" si="152"/>
        <v>128</v>
      </c>
      <c r="B2473">
        <v>2471</v>
      </c>
      <c r="C2473" s="3" t="s">
        <v>2472</v>
      </c>
      <c r="D2473" s="3" t="s">
        <v>6581</v>
      </c>
      <c r="E2473"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40893.659629629627</v>
      </c>
      <c r="T2473" s="10">
        <f t="shared" si="155"/>
        <v>40933.659629629627</v>
      </c>
    </row>
    <row r="2474" spans="1:20" ht="49" x14ac:dyDescent="0.25">
      <c r="A2474" s="6">
        <f t="shared" si="152"/>
        <v>135.76026666666667</v>
      </c>
      <c r="B2474">
        <v>2472</v>
      </c>
      <c r="C2474" s="3" t="s">
        <v>2473</v>
      </c>
      <c r="D2474" s="3" t="s">
        <v>6582</v>
      </c>
      <c r="E2474"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40353.782175925924</v>
      </c>
      <c r="T2474" s="10">
        <f t="shared" si="155"/>
        <v>40424.710416666661</v>
      </c>
    </row>
    <row r="2475" spans="1:20" ht="49" x14ac:dyDescent="0.25">
      <c r="A2475" s="6">
        <f t="shared" si="152"/>
        <v>100</v>
      </c>
      <c r="B2475">
        <v>2473</v>
      </c>
      <c r="C2475" s="3" t="s">
        <v>2474</v>
      </c>
      <c r="D2475" s="3" t="s">
        <v>6583</v>
      </c>
      <c r="E2475"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41193.415150462963</v>
      </c>
      <c r="T2475" s="10">
        <f t="shared" si="155"/>
        <v>41223.456817129627</v>
      </c>
    </row>
    <row r="2476" spans="1:20" ht="49" x14ac:dyDescent="0.25">
      <c r="A2476" s="6">
        <f t="shared" si="152"/>
        <v>100.00360000000002</v>
      </c>
      <c r="B2476">
        <v>2474</v>
      </c>
      <c r="C2476" s="3" t="s">
        <v>2475</v>
      </c>
      <c r="D2476" s="3" t="s">
        <v>6584</v>
      </c>
      <c r="E2476"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40416.67796296296</v>
      </c>
      <c r="T2476" s="10">
        <f t="shared" si="155"/>
        <v>40461.67796296296</v>
      </c>
    </row>
    <row r="2477" spans="1:20" ht="33" x14ac:dyDescent="0.25">
      <c r="A2477" s="6">
        <f t="shared" si="152"/>
        <v>104.71999999999998</v>
      </c>
      <c r="B2477">
        <v>2475</v>
      </c>
      <c r="C2477" s="3" t="s">
        <v>2476</v>
      </c>
      <c r="D2477" s="3" t="s">
        <v>6585</v>
      </c>
      <c r="E2477"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40309.954340277778</v>
      </c>
      <c r="T2477" s="10">
        <f t="shared" si="155"/>
        <v>40369.583333333328</v>
      </c>
    </row>
    <row r="2478" spans="1:20" ht="49" x14ac:dyDescent="0.25">
      <c r="A2478" s="6">
        <f t="shared" si="152"/>
        <v>105.02249999999999</v>
      </c>
      <c r="B2478">
        <v>2476</v>
      </c>
      <c r="C2478" s="3" t="s">
        <v>2477</v>
      </c>
      <c r="D2478" s="3" t="s">
        <v>6586</v>
      </c>
      <c r="E2478"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41912.995023148142</v>
      </c>
      <c r="T2478" s="10">
        <f t="shared" si="155"/>
        <v>41946.036689814813</v>
      </c>
    </row>
    <row r="2479" spans="1:20" ht="33" x14ac:dyDescent="0.25">
      <c r="A2479" s="6">
        <f t="shared" si="152"/>
        <v>171.33333333333334</v>
      </c>
      <c r="B2479">
        <v>2477</v>
      </c>
      <c r="C2479" s="3" t="s">
        <v>824</v>
      </c>
      <c r="D2479" s="3" t="s">
        <v>6587</v>
      </c>
      <c r="E2479"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41088.358159722222</v>
      </c>
      <c r="T2479" s="10">
        <f t="shared" si="155"/>
        <v>41133.358159722222</v>
      </c>
    </row>
    <row r="2480" spans="1:20" ht="49" x14ac:dyDescent="0.25">
      <c r="A2480" s="6">
        <f t="shared" si="152"/>
        <v>127.49999999999999</v>
      </c>
      <c r="B2480">
        <v>2478</v>
      </c>
      <c r="C2480" s="3" t="s">
        <v>2478</v>
      </c>
      <c r="D2480" s="3" t="s">
        <v>6588</v>
      </c>
      <c r="E2480"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41257.617048611108</v>
      </c>
      <c r="T2480" s="10">
        <f t="shared" si="155"/>
        <v>41287.617048611108</v>
      </c>
    </row>
    <row r="2481" spans="1:20" ht="33" x14ac:dyDescent="0.25">
      <c r="A2481" s="6">
        <f t="shared" si="152"/>
        <v>133.44333333333333</v>
      </c>
      <c r="B2481">
        <v>2479</v>
      </c>
      <c r="C2481" s="3" t="s">
        <v>2479</v>
      </c>
      <c r="D2481" s="3" t="s">
        <v>6589</v>
      </c>
      <c r="E2481"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41107.393449074072</v>
      </c>
      <c r="T2481" s="10">
        <f t="shared" si="155"/>
        <v>41117.75</v>
      </c>
    </row>
    <row r="2482" spans="1:20" ht="49" x14ac:dyDescent="0.25">
      <c r="A2482" s="6">
        <f t="shared" si="152"/>
        <v>100</v>
      </c>
      <c r="B2482">
        <v>2480</v>
      </c>
      <c r="C2482" s="3" t="s">
        <v>2480</v>
      </c>
      <c r="D2482" s="3" t="s">
        <v>6590</v>
      </c>
      <c r="E2482"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42227.602824074071</v>
      </c>
      <c r="T2482" s="10">
        <f t="shared" si="155"/>
        <v>42287.602824074071</v>
      </c>
    </row>
    <row r="2483" spans="1:20" ht="49" x14ac:dyDescent="0.25">
      <c r="A2483" s="6">
        <f t="shared" si="152"/>
        <v>112.91099999999999</v>
      </c>
      <c r="B2483">
        <v>2481</v>
      </c>
      <c r="C2483" s="3" t="s">
        <v>2481</v>
      </c>
      <c r="D2483" s="3" t="s">
        <v>6591</v>
      </c>
      <c r="E2483"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40999.312592592592</v>
      </c>
      <c r="T2483" s="10">
        <f t="shared" si="155"/>
        <v>41029.312592592592</v>
      </c>
    </row>
    <row r="2484" spans="1:20" ht="49" x14ac:dyDescent="0.25">
      <c r="A2484" s="6">
        <f t="shared" si="152"/>
        <v>100.1</v>
      </c>
      <c r="B2484">
        <v>2482</v>
      </c>
      <c r="C2484" s="3" t="s">
        <v>2482</v>
      </c>
      <c r="D2484" s="3" t="s">
        <v>6592</v>
      </c>
      <c r="E2484"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40711.448877314811</v>
      </c>
      <c r="T2484" s="10">
        <f t="shared" si="155"/>
        <v>40756.448877314811</v>
      </c>
    </row>
    <row r="2485" spans="1:20" ht="33" x14ac:dyDescent="0.25">
      <c r="A2485" s="6">
        <f t="shared" si="152"/>
        <v>113.72727272727272</v>
      </c>
      <c r="B2485">
        <v>2483</v>
      </c>
      <c r="C2485" s="3" t="s">
        <v>2483</v>
      </c>
      <c r="D2485" s="3" t="s">
        <v>6593</v>
      </c>
      <c r="E2485"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40970.416701388887</v>
      </c>
      <c r="T2485" s="10">
        <f t="shared" si="155"/>
        <v>41030.375034722223</v>
      </c>
    </row>
    <row r="2486" spans="1:20" ht="49" x14ac:dyDescent="0.25">
      <c r="A2486" s="6">
        <f t="shared" si="152"/>
        <v>119.31742857142855</v>
      </c>
      <c r="B2486">
        <v>2484</v>
      </c>
      <c r="C2486" s="3" t="s">
        <v>2484</v>
      </c>
      <c r="D2486" s="3" t="s">
        <v>6594</v>
      </c>
      <c r="E2486"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40771.583368055552</v>
      </c>
      <c r="T2486" s="10">
        <f t="shared" si="155"/>
        <v>40801.583368055552</v>
      </c>
    </row>
    <row r="2487" spans="1:20" ht="49" x14ac:dyDescent="0.25">
      <c r="A2487" s="6">
        <f t="shared" si="152"/>
        <v>103.25</v>
      </c>
      <c r="B2487">
        <v>2485</v>
      </c>
      <c r="C2487" s="3" t="s">
        <v>2485</v>
      </c>
      <c r="D2487" s="3" t="s">
        <v>6595</v>
      </c>
      <c r="E2487"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40793.665266203701</v>
      </c>
      <c r="T2487" s="10">
        <f t="shared" si="155"/>
        <v>40828.665266203701</v>
      </c>
    </row>
    <row r="2488" spans="1:20" ht="49" x14ac:dyDescent="0.25">
      <c r="A2488" s="6">
        <f t="shared" si="152"/>
        <v>265.66666666666669</v>
      </c>
      <c r="B2488">
        <v>2486</v>
      </c>
      <c r="C2488" s="3" t="s">
        <v>2486</v>
      </c>
      <c r="D2488" s="3" t="s">
        <v>6596</v>
      </c>
      <c r="E2488"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40991.374722222223</v>
      </c>
      <c r="T2488" s="10">
        <f t="shared" si="155"/>
        <v>41021.374722222223</v>
      </c>
    </row>
    <row r="2489" spans="1:20" ht="49" x14ac:dyDescent="0.25">
      <c r="A2489" s="6">
        <f t="shared" si="152"/>
        <v>100.05066666666667</v>
      </c>
      <c r="B2489">
        <v>2487</v>
      </c>
      <c r="C2489" s="3" t="s">
        <v>2487</v>
      </c>
      <c r="D2489" s="3" t="s">
        <v>6597</v>
      </c>
      <c r="E2489"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41025.749965277777</v>
      </c>
      <c r="T2489" s="10">
        <f t="shared" si="155"/>
        <v>41055.749965277777</v>
      </c>
    </row>
    <row r="2490" spans="1:20" ht="49" x14ac:dyDescent="0.25">
      <c r="A2490" s="6">
        <f t="shared" si="152"/>
        <v>106.69999999999999</v>
      </c>
      <c r="B2490">
        <v>2488</v>
      </c>
      <c r="C2490" s="3" t="s">
        <v>2488</v>
      </c>
      <c r="D2490" s="3" t="s">
        <v>6598</v>
      </c>
      <c r="E2490"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40833.299861111111</v>
      </c>
      <c r="T2490" s="10">
        <f t="shared" si="155"/>
        <v>40863.341527777775</v>
      </c>
    </row>
    <row r="2491" spans="1:20" ht="49" x14ac:dyDescent="0.25">
      <c r="A2491" s="6">
        <f t="shared" si="152"/>
        <v>133.67142857142858</v>
      </c>
      <c r="B2491">
        <v>2489</v>
      </c>
      <c r="C2491" s="3" t="s">
        <v>2489</v>
      </c>
      <c r="D2491" s="3" t="s">
        <v>6599</v>
      </c>
      <c r="E2491"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41373.356932870367</v>
      </c>
      <c r="T2491" s="10">
        <f t="shared" si="155"/>
        <v>41403.356932870367</v>
      </c>
    </row>
    <row r="2492" spans="1:20" ht="49" x14ac:dyDescent="0.25">
      <c r="A2492" s="6">
        <f t="shared" si="152"/>
        <v>121.39999999999999</v>
      </c>
      <c r="B2492">
        <v>2490</v>
      </c>
      <c r="C2492" s="3" t="s">
        <v>2490</v>
      </c>
      <c r="D2492" s="3" t="s">
        <v>6600</v>
      </c>
      <c r="E2492"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41022.894398148142</v>
      </c>
      <c r="T2492" s="10">
        <f t="shared" si="155"/>
        <v>41082.894398148142</v>
      </c>
    </row>
    <row r="2493" spans="1:20" ht="49" x14ac:dyDescent="0.25">
      <c r="A2493" s="6">
        <f t="shared" si="152"/>
        <v>103.2</v>
      </c>
      <c r="B2493">
        <v>2491</v>
      </c>
      <c r="C2493" s="3" t="s">
        <v>2491</v>
      </c>
      <c r="D2493" s="3" t="s">
        <v>6601</v>
      </c>
      <c r="E2493"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40542.505949074075</v>
      </c>
      <c r="T2493" s="10">
        <f t="shared" si="155"/>
        <v>40558.743749999994</v>
      </c>
    </row>
    <row r="2494" spans="1:20" ht="33" x14ac:dyDescent="0.25">
      <c r="A2494" s="6">
        <f t="shared" si="152"/>
        <v>125</v>
      </c>
      <c r="B2494">
        <v>2492</v>
      </c>
      <c r="C2494" s="3" t="s">
        <v>2492</v>
      </c>
      <c r="D2494" s="3" t="s">
        <v>6602</v>
      </c>
      <c r="E2494"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41024.652638888889</v>
      </c>
      <c r="T2494" s="10">
        <f t="shared" si="155"/>
        <v>41076.082638888889</v>
      </c>
    </row>
    <row r="2495" spans="1:20" ht="49" x14ac:dyDescent="0.25">
      <c r="A2495" s="6">
        <f t="shared" si="152"/>
        <v>128.69999999999999</v>
      </c>
      <c r="B2495">
        <v>2493</v>
      </c>
      <c r="C2495" s="3" t="s">
        <v>2493</v>
      </c>
      <c r="D2495" s="3" t="s">
        <v>6603</v>
      </c>
      <c r="E2495"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41347.834953703699</v>
      </c>
      <c r="T2495" s="10">
        <f t="shared" si="155"/>
        <v>41392.834953703699</v>
      </c>
    </row>
    <row r="2496" spans="1:20" ht="49" x14ac:dyDescent="0.25">
      <c r="A2496" s="6">
        <f t="shared" si="152"/>
        <v>101.00533333333333</v>
      </c>
      <c r="B2496">
        <v>2494</v>
      </c>
      <c r="C2496" s="3" t="s">
        <v>2494</v>
      </c>
      <c r="D2496" s="3" t="s">
        <v>6604</v>
      </c>
      <c r="E2496"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41022.311851851846</v>
      </c>
      <c r="T2496" s="10">
        <f t="shared" si="155"/>
        <v>41052.311851851846</v>
      </c>
    </row>
    <row r="2497" spans="1:20" ht="49" x14ac:dyDescent="0.25">
      <c r="A2497" s="6">
        <f t="shared" si="152"/>
        <v>127.53666666666668</v>
      </c>
      <c r="B2497">
        <v>2495</v>
      </c>
      <c r="C2497" s="3" t="s">
        <v>2495</v>
      </c>
      <c r="D2497" s="3" t="s">
        <v>6605</v>
      </c>
      <c r="E2497"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41036.613136574073</v>
      </c>
      <c r="T2497" s="10">
        <f t="shared" si="155"/>
        <v>41066.613136574073</v>
      </c>
    </row>
    <row r="2498" spans="1:20" ht="33" x14ac:dyDescent="0.25">
      <c r="A2498" s="6">
        <f t="shared" si="152"/>
        <v>100</v>
      </c>
      <c r="B2498">
        <v>2496</v>
      </c>
      <c r="C2498" s="3" t="s">
        <v>2496</v>
      </c>
      <c r="D2498" s="3" t="s">
        <v>6606</v>
      </c>
      <c r="E2498"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41327.663101851853</v>
      </c>
      <c r="T2498" s="10">
        <f t="shared" si="155"/>
        <v>41362.621435185181</v>
      </c>
    </row>
    <row r="2499" spans="1:20" ht="49" x14ac:dyDescent="0.25">
      <c r="A2499" s="6">
        <f t="shared" ref="A2499:A2562" si="156">((F2499-E2499)/E2499+1)*100</f>
        <v>112.77149999999997</v>
      </c>
      <c r="B2499">
        <v>2497</v>
      </c>
      <c r="C2499" s="3" t="s">
        <v>2497</v>
      </c>
      <c r="D2499" s="3" t="s">
        <v>6607</v>
      </c>
      <c r="E2499"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>
        <f t="shared" ref="P2499:P2562" si="157">F2499/M2499</f>
        <v>80.551071428571419</v>
      </c>
      <c r="Q2499" t="s">
        <v>8325</v>
      </c>
      <c r="R2499" t="s">
        <v>8329</v>
      </c>
      <c r="S2499" s="10">
        <f t="shared" ref="S2499:S2562" si="158">(((K2499/60)/60)/24)+DATE(1970,1,1)+(-8/24)</f>
        <v>40730.545578703699</v>
      </c>
      <c r="T2499" s="10">
        <f t="shared" ref="T2499:T2562" si="159">(((J2499/60)/60)/24)+DATE(1970,1,1)+(-8/24)</f>
        <v>40760.545578703699</v>
      </c>
    </row>
    <row r="2500" spans="1:20" ht="49" x14ac:dyDescent="0.25">
      <c r="A2500" s="6">
        <f t="shared" si="156"/>
        <v>105.60000000000001</v>
      </c>
      <c r="B2500">
        <v>2498</v>
      </c>
      <c r="C2500" s="3" t="s">
        <v>2498</v>
      </c>
      <c r="D2500" s="3" t="s">
        <v>6608</v>
      </c>
      <c r="E2500"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42017.634108796294</v>
      </c>
      <c r="T2500" s="10">
        <f t="shared" si="159"/>
        <v>42031.634108796294</v>
      </c>
    </row>
    <row r="2501" spans="1:20" ht="49" x14ac:dyDescent="0.25">
      <c r="A2501" s="6">
        <f t="shared" si="156"/>
        <v>202.625</v>
      </c>
      <c r="B2501">
        <v>2499</v>
      </c>
      <c r="C2501" s="3" t="s">
        <v>2499</v>
      </c>
      <c r="D2501" s="3" t="s">
        <v>6609</v>
      </c>
      <c r="E2501"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41226.315243055549</v>
      </c>
      <c r="T2501" s="10">
        <f t="shared" si="159"/>
        <v>41274.416666666664</v>
      </c>
    </row>
    <row r="2502" spans="1:20" ht="49" x14ac:dyDescent="0.25">
      <c r="A2502" s="6">
        <f t="shared" si="156"/>
        <v>113.33333333333333</v>
      </c>
      <c r="B2502">
        <v>2500</v>
      </c>
      <c r="C2502" s="3" t="s">
        <v>2500</v>
      </c>
      <c r="D2502" s="3" t="s">
        <v>6610</v>
      </c>
      <c r="E2502"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41053.439525462964</v>
      </c>
      <c r="T2502" s="10">
        <f t="shared" si="159"/>
        <v>41083.439525462964</v>
      </c>
    </row>
    <row r="2503" spans="1:20" ht="49" x14ac:dyDescent="0.25">
      <c r="A2503" s="6">
        <f t="shared" si="156"/>
        <v>2.5545454545454538</v>
      </c>
      <c r="B2503">
        <v>2501</v>
      </c>
      <c r="C2503" s="3" t="s">
        <v>2501</v>
      </c>
      <c r="D2503" s="3" t="s">
        <v>6611</v>
      </c>
      <c r="E2503">
        <v>11000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42244.443333333329</v>
      </c>
      <c r="T2503" s="10">
        <f t="shared" si="159"/>
        <v>42274.443333333329</v>
      </c>
    </row>
    <row r="2504" spans="1:20" ht="49" x14ac:dyDescent="0.25">
      <c r="A2504" s="6">
        <f t="shared" si="156"/>
        <v>7.8181818181821683E-2</v>
      </c>
      <c r="B2504">
        <v>2502</v>
      </c>
      <c r="C2504" s="3" t="s">
        <v>2502</v>
      </c>
      <c r="D2504" s="3" t="s">
        <v>6612</v>
      </c>
      <c r="E2504">
        <v>110000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41858.492106481477</v>
      </c>
      <c r="T2504" s="10">
        <f t="shared" si="159"/>
        <v>41903.492106481477</v>
      </c>
    </row>
    <row r="2505" spans="1:20" ht="49" x14ac:dyDescent="0.25">
      <c r="A2505" s="6">
        <f t="shared" si="156"/>
        <v>0</v>
      </c>
      <c r="B2505">
        <v>2503</v>
      </c>
      <c r="C2505" s="3" t="s">
        <v>2503</v>
      </c>
      <c r="D2505" s="3" t="s">
        <v>6613</v>
      </c>
      <c r="E2505">
        <v>10000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42498.566064814811</v>
      </c>
      <c r="T2505" s="10">
        <f t="shared" si="159"/>
        <v>42528.54583333333</v>
      </c>
    </row>
    <row r="2506" spans="1:20" ht="33" x14ac:dyDescent="0.25">
      <c r="A2506" s="6">
        <f t="shared" si="156"/>
        <v>0</v>
      </c>
      <c r="B2506">
        <v>2504</v>
      </c>
      <c r="C2506" s="3" t="s">
        <v>2504</v>
      </c>
      <c r="D2506" s="3" t="s">
        <v>6614</v>
      </c>
      <c r="E2506">
        <v>35000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41927.682106481479</v>
      </c>
      <c r="T2506" s="10">
        <f t="shared" si="159"/>
        <v>41957.723773148151</v>
      </c>
    </row>
    <row r="2507" spans="1:20" ht="65" x14ac:dyDescent="0.25">
      <c r="A2507" s="6">
        <f t="shared" si="156"/>
        <v>0</v>
      </c>
      <c r="B2507">
        <v>2505</v>
      </c>
      <c r="C2507" s="3" t="s">
        <v>2505</v>
      </c>
      <c r="D2507" s="3" t="s">
        <v>6615</v>
      </c>
      <c r="E2507">
        <v>7000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42046.722407407404</v>
      </c>
      <c r="T2507" s="10">
        <f t="shared" si="159"/>
        <v>42076.68074074074</v>
      </c>
    </row>
    <row r="2508" spans="1:20" ht="49" x14ac:dyDescent="0.25">
      <c r="A2508" s="6">
        <f t="shared" si="156"/>
        <v>0.60000000000000053</v>
      </c>
      <c r="B2508">
        <v>2506</v>
      </c>
      <c r="C2508" s="3" t="s">
        <v>2506</v>
      </c>
      <c r="D2508" s="3" t="s">
        <v>6616</v>
      </c>
      <c r="E2508">
        <v>5000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42257.963761574072</v>
      </c>
      <c r="T2508" s="10">
        <f t="shared" si="159"/>
        <v>42280.541666666664</v>
      </c>
    </row>
    <row r="2509" spans="1:20" ht="18" x14ac:dyDescent="0.25">
      <c r="A2509" s="6">
        <f t="shared" si="156"/>
        <v>0</v>
      </c>
      <c r="B2509">
        <v>2507</v>
      </c>
      <c r="C2509" s="3" t="s">
        <v>2507</v>
      </c>
      <c r="D2509" s="3" t="s">
        <v>6617</v>
      </c>
      <c r="E2509">
        <v>42850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42104.739629629628</v>
      </c>
      <c r="T2509" s="10">
        <f t="shared" si="159"/>
        <v>42134.739629629628</v>
      </c>
    </row>
    <row r="2510" spans="1:20" ht="49" x14ac:dyDescent="0.25">
      <c r="A2510" s="6">
        <f t="shared" si="156"/>
        <v>0</v>
      </c>
      <c r="B2510">
        <v>2508</v>
      </c>
      <c r="C2510" s="3" t="s">
        <v>2508</v>
      </c>
      <c r="D2510" s="3" t="s">
        <v>6618</v>
      </c>
      <c r="E2510">
        <v>20000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41835.618449074071</v>
      </c>
      <c r="T2510" s="10">
        <f t="shared" si="159"/>
        <v>41865.618449074071</v>
      </c>
    </row>
    <row r="2511" spans="1:20" ht="49" x14ac:dyDescent="0.25">
      <c r="A2511" s="6">
        <f t="shared" si="156"/>
        <v>1.0526315789473717</v>
      </c>
      <c r="B2511">
        <v>2509</v>
      </c>
      <c r="C2511" s="3" t="s">
        <v>2509</v>
      </c>
      <c r="D2511" s="3" t="s">
        <v>6619</v>
      </c>
      <c r="E2511">
        <v>95000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42058.476261574069</v>
      </c>
      <c r="T2511" s="10">
        <f t="shared" si="159"/>
        <v>42114.434594907405</v>
      </c>
    </row>
    <row r="2512" spans="1:20" ht="49" x14ac:dyDescent="0.25">
      <c r="A2512" s="6">
        <f t="shared" si="156"/>
        <v>0.14999999999999458</v>
      </c>
      <c r="B2512">
        <v>2510</v>
      </c>
      <c r="C2512" s="3" t="s">
        <v>2510</v>
      </c>
      <c r="D2512" s="3" t="s">
        <v>6620</v>
      </c>
      <c r="E2512">
        <v>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42078.66402777777</v>
      </c>
      <c r="T2512" s="10">
        <f t="shared" si="159"/>
        <v>42138.66402777777</v>
      </c>
    </row>
    <row r="2513" spans="1:20" ht="49" x14ac:dyDescent="0.25">
      <c r="A2513" s="6">
        <f t="shared" si="156"/>
        <v>0</v>
      </c>
      <c r="B2513">
        <v>2511</v>
      </c>
      <c r="C2513" s="3" t="s">
        <v>2511</v>
      </c>
      <c r="D2513" s="3" t="s">
        <v>6621</v>
      </c>
      <c r="E2513">
        <v>100000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42371.113576388881</v>
      </c>
      <c r="T2513" s="10">
        <f t="shared" si="159"/>
        <v>42401.113576388881</v>
      </c>
    </row>
    <row r="2514" spans="1:20" ht="49" x14ac:dyDescent="0.25">
      <c r="A2514" s="6">
        <f t="shared" si="156"/>
        <v>0</v>
      </c>
      <c r="B2514">
        <v>2512</v>
      </c>
      <c r="C2514" s="3" t="s">
        <v>2512</v>
      </c>
      <c r="D2514" s="3" t="s">
        <v>6622</v>
      </c>
      <c r="E2514">
        <v>1150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41971.543530092589</v>
      </c>
      <c r="T2514" s="10">
        <f t="shared" si="159"/>
        <v>41986.543530092589</v>
      </c>
    </row>
    <row r="2515" spans="1:20" ht="49" x14ac:dyDescent="0.25">
      <c r="A2515" s="6">
        <f t="shared" si="156"/>
        <v>0</v>
      </c>
      <c r="B2515">
        <v>2513</v>
      </c>
      <c r="C2515" s="3" t="s">
        <v>2513</v>
      </c>
      <c r="D2515" s="3" t="s">
        <v>6623</v>
      </c>
      <c r="E2515">
        <v>180000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42731.673483796294</v>
      </c>
      <c r="T2515" s="10">
        <f t="shared" si="159"/>
        <v>42791.673483796294</v>
      </c>
    </row>
    <row r="2516" spans="1:20" ht="49" x14ac:dyDescent="0.25">
      <c r="A2516" s="6">
        <f t="shared" si="156"/>
        <v>1.749999999999996</v>
      </c>
      <c r="B2516">
        <v>2514</v>
      </c>
      <c r="C2516" s="3" t="s">
        <v>2514</v>
      </c>
      <c r="D2516" s="3" t="s">
        <v>6624</v>
      </c>
      <c r="E2516">
        <v>12000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41854.056446759256</v>
      </c>
      <c r="T2516" s="10">
        <f t="shared" si="159"/>
        <v>41871.056446759256</v>
      </c>
    </row>
    <row r="2517" spans="1:20" ht="49" x14ac:dyDescent="0.25">
      <c r="A2517" s="6">
        <f t="shared" si="156"/>
        <v>18.600000000000005</v>
      </c>
      <c r="B2517">
        <v>2515</v>
      </c>
      <c r="C2517" s="3" t="s">
        <v>2515</v>
      </c>
      <c r="D2517" s="3" t="s">
        <v>6625</v>
      </c>
      <c r="E2517">
        <v>5000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42027.50640046296</v>
      </c>
      <c r="T2517" s="10">
        <f t="shared" si="159"/>
        <v>42057.50640046296</v>
      </c>
    </row>
    <row r="2518" spans="1:20" ht="49" x14ac:dyDescent="0.25">
      <c r="A2518" s="6">
        <f t="shared" si="156"/>
        <v>0</v>
      </c>
      <c r="B2518">
        <v>2516</v>
      </c>
      <c r="C2518" s="3" t="s">
        <v>2516</v>
      </c>
      <c r="D2518" s="3" t="s">
        <v>6626</v>
      </c>
      <c r="E2518">
        <v>22000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41942.320046296292</v>
      </c>
      <c r="T2518" s="10">
        <f t="shared" si="159"/>
        <v>41972.361712962964</v>
      </c>
    </row>
    <row r="2519" spans="1:20" ht="49" x14ac:dyDescent="0.25">
      <c r="A2519" s="6">
        <f t="shared" si="156"/>
        <v>9.8166666666666629</v>
      </c>
      <c r="B2519">
        <v>2517</v>
      </c>
      <c r="C2519" s="3" t="s">
        <v>2517</v>
      </c>
      <c r="D2519" s="3" t="s">
        <v>6627</v>
      </c>
      <c r="E2519">
        <v>18000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42052.469097222223</v>
      </c>
      <c r="T2519" s="10">
        <f t="shared" si="159"/>
        <v>42082.427430555552</v>
      </c>
    </row>
    <row r="2520" spans="1:20" ht="49" x14ac:dyDescent="0.25">
      <c r="A2520" s="6">
        <f t="shared" si="156"/>
        <v>0</v>
      </c>
      <c r="B2520">
        <v>2518</v>
      </c>
      <c r="C2520" s="3" t="s">
        <v>2518</v>
      </c>
      <c r="D2520" s="3" t="s">
        <v>6628</v>
      </c>
      <c r="E2520">
        <v>5000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41926.347546296296</v>
      </c>
      <c r="T2520" s="10">
        <f t="shared" si="159"/>
        <v>41956.38921296296</v>
      </c>
    </row>
    <row r="2521" spans="1:20" ht="33" x14ac:dyDescent="0.25">
      <c r="A2521" s="6">
        <f t="shared" si="156"/>
        <v>4.3333333333328561E-2</v>
      </c>
      <c r="B2521">
        <v>2519</v>
      </c>
      <c r="C2521" s="3" t="s">
        <v>2519</v>
      </c>
      <c r="D2521" s="3" t="s">
        <v>6629</v>
      </c>
      <c r="E2521">
        <v>150000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41808.821805555555</v>
      </c>
      <c r="T2521" s="10">
        <f t="shared" si="159"/>
        <v>41838.821805555555</v>
      </c>
    </row>
    <row r="2522" spans="1:20" ht="49" x14ac:dyDescent="0.25">
      <c r="A2522" s="6">
        <f t="shared" si="156"/>
        <v>0</v>
      </c>
      <c r="B2522">
        <v>2520</v>
      </c>
      <c r="C2522" s="3" t="s">
        <v>2520</v>
      </c>
      <c r="D2522" s="3" t="s">
        <v>6630</v>
      </c>
      <c r="E2522">
        <v>100000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42612.267187500001</v>
      </c>
      <c r="T2522" s="10">
        <f t="shared" si="159"/>
        <v>42658.472916666658</v>
      </c>
    </row>
    <row r="2523" spans="1:20" ht="49" x14ac:dyDescent="0.25">
      <c r="A2523" s="6">
        <f t="shared" si="156"/>
        <v>109.48792</v>
      </c>
      <c r="B2523">
        <v>2521</v>
      </c>
      <c r="C2523" s="3" t="s">
        <v>2521</v>
      </c>
      <c r="D2523" s="3" t="s">
        <v>6631</v>
      </c>
      <c r="E2523"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42269.63450231481</v>
      </c>
      <c r="T2523" s="10">
        <f t="shared" si="159"/>
        <v>42290.63450231481</v>
      </c>
    </row>
    <row r="2524" spans="1:20" ht="49" x14ac:dyDescent="0.25">
      <c r="A2524" s="6">
        <f t="shared" si="156"/>
        <v>100</v>
      </c>
      <c r="B2524">
        <v>2522</v>
      </c>
      <c r="C2524" s="3" t="s">
        <v>2522</v>
      </c>
      <c r="D2524" s="3" t="s">
        <v>6632</v>
      </c>
      <c r="E2524"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42460.240277777775</v>
      </c>
      <c r="T2524" s="10">
        <f t="shared" si="159"/>
        <v>42482.286111111105</v>
      </c>
    </row>
    <row r="2525" spans="1:20" ht="49" x14ac:dyDescent="0.25">
      <c r="A2525" s="6">
        <f t="shared" si="156"/>
        <v>156.44444444444443</v>
      </c>
      <c r="B2525">
        <v>2523</v>
      </c>
      <c r="C2525" s="3" t="s">
        <v>2523</v>
      </c>
      <c r="D2525" s="3" t="s">
        <v>6633</v>
      </c>
      <c r="E2525"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41930.642268518517</v>
      </c>
      <c r="T2525" s="10">
        <f t="shared" si="159"/>
        <v>41960.683935185189</v>
      </c>
    </row>
    <row r="2526" spans="1:20" ht="33" x14ac:dyDescent="0.25">
      <c r="A2526" s="6">
        <f t="shared" si="156"/>
        <v>101.6</v>
      </c>
      <c r="B2526">
        <v>2524</v>
      </c>
      <c r="C2526" s="3" t="s">
        <v>2524</v>
      </c>
      <c r="D2526" s="3" t="s">
        <v>6634</v>
      </c>
      <c r="E2526"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41961.474039351851</v>
      </c>
      <c r="T2526" s="10">
        <f t="shared" si="159"/>
        <v>41993.854166666664</v>
      </c>
    </row>
    <row r="2527" spans="1:20" ht="49" x14ac:dyDescent="0.25">
      <c r="A2527" s="6">
        <f t="shared" si="156"/>
        <v>100.325</v>
      </c>
      <c r="B2527">
        <v>2525</v>
      </c>
      <c r="C2527" s="3" t="s">
        <v>2525</v>
      </c>
      <c r="D2527" s="3" t="s">
        <v>6635</v>
      </c>
      <c r="E2527"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41058.511238425926</v>
      </c>
      <c r="T2527" s="10">
        <f t="shared" si="159"/>
        <v>41088.511238425926</v>
      </c>
    </row>
    <row r="2528" spans="1:20" ht="49" x14ac:dyDescent="0.25">
      <c r="A2528" s="6">
        <f t="shared" si="156"/>
        <v>112.94999999999999</v>
      </c>
      <c r="B2528">
        <v>2526</v>
      </c>
      <c r="C2528" s="3" t="s">
        <v>2526</v>
      </c>
      <c r="D2528" s="3" t="s">
        <v>6636</v>
      </c>
      <c r="E2528"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41952.757800925923</v>
      </c>
      <c r="T2528" s="10">
        <f t="shared" si="159"/>
        <v>41980.874305555553</v>
      </c>
    </row>
    <row r="2529" spans="1:20" ht="49" x14ac:dyDescent="0.25">
      <c r="A2529" s="6">
        <f t="shared" si="156"/>
        <v>102.125</v>
      </c>
      <c r="B2529">
        <v>2527</v>
      </c>
      <c r="C2529" s="3" t="s">
        <v>2527</v>
      </c>
      <c r="D2529" s="3" t="s">
        <v>6637</v>
      </c>
      <c r="E2529"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41546.417719907404</v>
      </c>
      <c r="T2529" s="10">
        <f t="shared" si="159"/>
        <v>41564.832638888889</v>
      </c>
    </row>
    <row r="2530" spans="1:20" ht="49" x14ac:dyDescent="0.25">
      <c r="A2530" s="6">
        <f t="shared" si="156"/>
        <v>107.24974999999999</v>
      </c>
      <c r="B2530">
        <v>2528</v>
      </c>
      <c r="C2530" s="3" t="s">
        <v>2528</v>
      </c>
      <c r="D2530" s="3" t="s">
        <v>6638</v>
      </c>
      <c r="E2530">
        <v>4000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42217.501192129632</v>
      </c>
      <c r="T2530" s="10">
        <f t="shared" si="159"/>
        <v>42236.124999999993</v>
      </c>
    </row>
    <row r="2531" spans="1:20" ht="33" x14ac:dyDescent="0.25">
      <c r="A2531" s="6">
        <f t="shared" si="156"/>
        <v>104.28333333333333</v>
      </c>
      <c r="B2531">
        <v>2529</v>
      </c>
      <c r="C2531" s="3" t="s">
        <v>2529</v>
      </c>
      <c r="D2531" s="3" t="s">
        <v>6639</v>
      </c>
      <c r="E2531"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40947.747395833328</v>
      </c>
      <c r="T2531" s="10">
        <f t="shared" si="159"/>
        <v>40992.705729166664</v>
      </c>
    </row>
    <row r="2532" spans="1:20" ht="49" x14ac:dyDescent="0.25">
      <c r="A2532" s="6">
        <f t="shared" si="156"/>
        <v>100</v>
      </c>
      <c r="B2532">
        <v>2530</v>
      </c>
      <c r="C2532" s="3" t="s">
        <v>2530</v>
      </c>
      <c r="D2532" s="3" t="s">
        <v>6640</v>
      </c>
      <c r="E2532"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42081.531307870369</v>
      </c>
      <c r="T2532" s="10">
        <f t="shared" si="159"/>
        <v>42113.868055555555</v>
      </c>
    </row>
    <row r="2533" spans="1:20" ht="49" x14ac:dyDescent="0.25">
      <c r="A2533" s="6">
        <f t="shared" si="156"/>
        <v>100.4</v>
      </c>
      <c r="B2533">
        <v>2531</v>
      </c>
      <c r="C2533" s="3" t="s">
        <v>2531</v>
      </c>
      <c r="D2533" s="3" t="s">
        <v>6641</v>
      </c>
      <c r="E2533"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42208.346689814811</v>
      </c>
      <c r="T2533" s="10">
        <f t="shared" si="159"/>
        <v>42230.832638888889</v>
      </c>
    </row>
    <row r="2534" spans="1:20" ht="49" x14ac:dyDescent="0.25">
      <c r="A2534" s="6">
        <f t="shared" si="156"/>
        <v>126.125</v>
      </c>
      <c r="B2534">
        <v>2532</v>
      </c>
      <c r="C2534" s="3" t="s">
        <v>2532</v>
      </c>
      <c r="D2534" s="3" t="s">
        <v>6642</v>
      </c>
      <c r="E2534"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41107.515810185185</v>
      </c>
      <c r="T2534" s="10">
        <f t="shared" si="159"/>
        <v>41137.515810185185</v>
      </c>
    </row>
    <row r="2535" spans="1:20" ht="49" x14ac:dyDescent="0.25">
      <c r="A2535" s="6">
        <f t="shared" si="156"/>
        <v>110.66666666666667</v>
      </c>
      <c r="B2535">
        <v>2533</v>
      </c>
      <c r="C2535" s="3" t="s">
        <v>2533</v>
      </c>
      <c r="D2535" s="3" t="s">
        <v>6643</v>
      </c>
      <c r="E2535"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41304.417951388888</v>
      </c>
      <c r="T2535" s="10">
        <f t="shared" si="159"/>
        <v>41334.417453703703</v>
      </c>
    </row>
    <row r="2536" spans="1:20" ht="65" x14ac:dyDescent="0.25">
      <c r="A2536" s="6">
        <f t="shared" si="156"/>
        <v>105</v>
      </c>
      <c r="B2536">
        <v>2534</v>
      </c>
      <c r="C2536" s="3" t="s">
        <v>2534</v>
      </c>
      <c r="D2536" s="3" t="s">
        <v>6644</v>
      </c>
      <c r="E2536"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40127.367037037038</v>
      </c>
      <c r="T2536" s="10">
        <f t="shared" si="159"/>
        <v>40178.916666666664</v>
      </c>
    </row>
    <row r="2537" spans="1:20" ht="18" x14ac:dyDescent="0.25">
      <c r="A2537" s="6">
        <f t="shared" si="156"/>
        <v>103.77499999999999</v>
      </c>
      <c r="B2537">
        <v>2535</v>
      </c>
      <c r="C2537" s="3" t="s">
        <v>2535</v>
      </c>
      <c r="D2537" s="3" t="s">
        <v>6645</v>
      </c>
      <c r="E2537"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41943.457696759258</v>
      </c>
      <c r="T2537" s="10">
        <f t="shared" si="159"/>
        <v>41974.499363425923</v>
      </c>
    </row>
    <row r="2538" spans="1:20" ht="49" x14ac:dyDescent="0.25">
      <c r="A2538" s="6">
        <f t="shared" si="156"/>
        <v>115.99999999999999</v>
      </c>
      <c r="B2538">
        <v>2536</v>
      </c>
      <c r="C2538" s="3" t="s">
        <v>2536</v>
      </c>
      <c r="D2538" s="3" t="s">
        <v>6646</v>
      </c>
      <c r="E2538"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41463.77275462963</v>
      </c>
      <c r="T2538" s="10">
        <f t="shared" si="159"/>
        <v>41484.77275462963</v>
      </c>
    </row>
    <row r="2539" spans="1:20" ht="49" x14ac:dyDescent="0.25">
      <c r="A2539" s="6">
        <f t="shared" si="156"/>
        <v>110.00000000000001</v>
      </c>
      <c r="B2539">
        <v>2537</v>
      </c>
      <c r="C2539" s="3" t="s">
        <v>2537</v>
      </c>
      <c r="D2539" s="3" t="s">
        <v>6647</v>
      </c>
      <c r="E2539"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40696.315451388888</v>
      </c>
      <c r="T2539" s="10">
        <f t="shared" si="159"/>
        <v>40756.315451388888</v>
      </c>
    </row>
    <row r="2540" spans="1:20" ht="33" x14ac:dyDescent="0.25">
      <c r="A2540" s="6">
        <f t="shared" si="156"/>
        <v>113.01761111111111</v>
      </c>
      <c r="B2540">
        <v>2538</v>
      </c>
      <c r="C2540" s="3" t="s">
        <v>2538</v>
      </c>
      <c r="D2540" s="3" t="s">
        <v>6648</v>
      </c>
      <c r="E2540"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41298.176631944443</v>
      </c>
      <c r="T2540" s="10">
        <f t="shared" si="159"/>
        <v>41328.874305555553</v>
      </c>
    </row>
    <row r="2541" spans="1:20" ht="49" x14ac:dyDescent="0.25">
      <c r="A2541" s="6">
        <f t="shared" si="156"/>
        <v>100.25</v>
      </c>
      <c r="B2541">
        <v>2539</v>
      </c>
      <c r="C2541" s="3" t="s">
        <v>2539</v>
      </c>
      <c r="D2541" s="3" t="s">
        <v>6649</v>
      </c>
      <c r="E2541"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41977.568888888891</v>
      </c>
      <c r="T2541" s="10">
        <f t="shared" si="159"/>
        <v>42037.568888888891</v>
      </c>
    </row>
    <row r="2542" spans="1:20" ht="49" x14ac:dyDescent="0.25">
      <c r="A2542" s="6">
        <f t="shared" si="156"/>
        <v>103.4</v>
      </c>
      <c r="B2542">
        <v>2540</v>
      </c>
      <c r="C2542" s="3" t="s">
        <v>2540</v>
      </c>
      <c r="D2542" s="3" t="s">
        <v>6650</v>
      </c>
      <c r="E2542"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40785.341678240737</v>
      </c>
      <c r="T2542" s="10">
        <f t="shared" si="159"/>
        <v>40845.341678240737</v>
      </c>
    </row>
    <row r="2543" spans="1:20" ht="49" x14ac:dyDescent="0.25">
      <c r="A2543" s="6">
        <f t="shared" si="156"/>
        <v>107.02857142857142</v>
      </c>
      <c r="B2543">
        <v>2541</v>
      </c>
      <c r="C2543" s="3" t="s">
        <v>2541</v>
      </c>
      <c r="D2543" s="3" t="s">
        <v>6651</v>
      </c>
      <c r="E2543">
        <v>3500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41483.115949074068</v>
      </c>
      <c r="T2543" s="10">
        <f t="shared" si="159"/>
        <v>41543.115949074068</v>
      </c>
    </row>
    <row r="2544" spans="1:20" ht="49" x14ac:dyDescent="0.25">
      <c r="A2544" s="6">
        <f t="shared" si="156"/>
        <v>103.57142857142858</v>
      </c>
      <c r="B2544">
        <v>2542</v>
      </c>
      <c r="C2544" s="3" t="s">
        <v>2542</v>
      </c>
      <c r="D2544" s="3" t="s">
        <v>6652</v>
      </c>
      <c r="E2544"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41509.093252314815</v>
      </c>
      <c r="T2544" s="10">
        <f t="shared" si="159"/>
        <v>41547.832638888889</v>
      </c>
    </row>
    <row r="2545" spans="1:20" ht="49" x14ac:dyDescent="0.25">
      <c r="A2545" s="6">
        <f t="shared" si="156"/>
        <v>156.4</v>
      </c>
      <c r="B2545">
        <v>2543</v>
      </c>
      <c r="C2545" s="3" t="s">
        <v>2543</v>
      </c>
      <c r="D2545" s="3" t="s">
        <v>6653</v>
      </c>
      <c r="E2545"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40513.774282407401</v>
      </c>
      <c r="T2545" s="10">
        <f t="shared" si="159"/>
        <v>40544.791666666664</v>
      </c>
    </row>
    <row r="2546" spans="1:20" ht="49" x14ac:dyDescent="0.25">
      <c r="A2546" s="6">
        <f t="shared" si="156"/>
        <v>100.82</v>
      </c>
      <c r="B2546">
        <v>2544</v>
      </c>
      <c r="C2546" s="3" t="s">
        <v>2544</v>
      </c>
      <c r="D2546" s="3" t="s">
        <v>6654</v>
      </c>
      <c r="E2546"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41068.1871412037</v>
      </c>
      <c r="T2546" s="10">
        <f t="shared" si="159"/>
        <v>41098.1871412037</v>
      </c>
    </row>
    <row r="2547" spans="1:20" ht="49" x14ac:dyDescent="0.25">
      <c r="A2547" s="6">
        <f t="shared" si="156"/>
        <v>195.29999999999998</v>
      </c>
      <c r="B2547">
        <v>2545</v>
      </c>
      <c r="C2547" s="3" t="s">
        <v>2545</v>
      </c>
      <c r="D2547" s="3" t="s">
        <v>6655</v>
      </c>
      <c r="E2547"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42026.804837962954</v>
      </c>
      <c r="T2547" s="10">
        <f t="shared" si="159"/>
        <v>42061.687499999993</v>
      </c>
    </row>
    <row r="2548" spans="1:20" ht="49" x14ac:dyDescent="0.25">
      <c r="A2548" s="6">
        <f t="shared" si="156"/>
        <v>111.71428571428572</v>
      </c>
      <c r="B2548">
        <v>2546</v>
      </c>
      <c r="C2548" s="3" t="s">
        <v>2546</v>
      </c>
      <c r="D2548" s="3" t="s">
        <v>6656</v>
      </c>
      <c r="E2548"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41524.525219907402</v>
      </c>
      <c r="T2548" s="10">
        <f t="shared" si="159"/>
        <v>41551.875</v>
      </c>
    </row>
    <row r="2549" spans="1:20" ht="49" x14ac:dyDescent="0.25">
      <c r="A2549" s="6">
        <f t="shared" si="156"/>
        <v>119.85454545454546</v>
      </c>
      <c r="B2549">
        <v>2547</v>
      </c>
      <c r="C2549" s="3" t="s">
        <v>2547</v>
      </c>
      <c r="D2549" s="3" t="s">
        <v>6657</v>
      </c>
      <c r="E2549"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40973.439849537033</v>
      </c>
      <c r="T2549" s="10">
        <f t="shared" si="159"/>
        <v>41003.398182870369</v>
      </c>
    </row>
    <row r="2550" spans="1:20" ht="49" x14ac:dyDescent="0.25">
      <c r="A2550" s="6">
        <f t="shared" si="156"/>
        <v>101.85</v>
      </c>
      <c r="B2550">
        <v>2548</v>
      </c>
      <c r="C2550" s="3" t="s">
        <v>2548</v>
      </c>
      <c r="D2550" s="3" t="s">
        <v>6658</v>
      </c>
      <c r="E2550">
        <v>6000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42618.292094907411</v>
      </c>
      <c r="T2550" s="10">
        <f t="shared" si="159"/>
        <v>42642.852083333331</v>
      </c>
    </row>
    <row r="2551" spans="1:20" ht="49" x14ac:dyDescent="0.25">
      <c r="A2551" s="6">
        <f t="shared" si="156"/>
        <v>102.80254777070064</v>
      </c>
      <c r="B2551">
        <v>2549</v>
      </c>
      <c r="C2551" s="3" t="s">
        <v>2549</v>
      </c>
      <c r="D2551" s="3" t="s">
        <v>6659</v>
      </c>
      <c r="E2551">
        <v>1570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41390.424421296295</v>
      </c>
      <c r="T2551" s="10">
        <f t="shared" si="159"/>
        <v>41425.375</v>
      </c>
    </row>
    <row r="2552" spans="1:20" ht="49" x14ac:dyDescent="0.25">
      <c r="A2552" s="6">
        <f t="shared" si="156"/>
        <v>100.84615384615385</v>
      </c>
      <c r="B2552">
        <v>2550</v>
      </c>
      <c r="C2552" s="3" t="s">
        <v>2550</v>
      </c>
      <c r="D2552" s="3" t="s">
        <v>6660</v>
      </c>
      <c r="E2552"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42228.300995370366</v>
      </c>
      <c r="T2552" s="10">
        <f t="shared" si="159"/>
        <v>42284.832638888889</v>
      </c>
    </row>
    <row r="2553" spans="1:20" ht="49" x14ac:dyDescent="0.25">
      <c r="A2553" s="6">
        <f t="shared" si="156"/>
        <v>102.73469387755102</v>
      </c>
      <c r="B2553">
        <v>2551</v>
      </c>
      <c r="C2553" s="3" t="s">
        <v>2551</v>
      </c>
      <c r="D2553" s="3" t="s">
        <v>6661</v>
      </c>
      <c r="E2553"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40960.918807870366</v>
      </c>
      <c r="T2553" s="10">
        <f t="shared" si="159"/>
        <v>40989.533333333333</v>
      </c>
    </row>
    <row r="2554" spans="1:20" ht="49" x14ac:dyDescent="0.25">
      <c r="A2554" s="6">
        <f t="shared" si="156"/>
        <v>106.5</v>
      </c>
      <c r="B2554">
        <v>2552</v>
      </c>
      <c r="C2554" s="3" t="s">
        <v>2552</v>
      </c>
      <c r="D2554" s="3" t="s">
        <v>6662</v>
      </c>
      <c r="E2554"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42769.476631944439</v>
      </c>
      <c r="T2554" s="10">
        <f t="shared" si="159"/>
        <v>42799.476631944439</v>
      </c>
    </row>
    <row r="2555" spans="1:20" ht="49" x14ac:dyDescent="0.25">
      <c r="A2555" s="6">
        <f t="shared" si="156"/>
        <v>155.53333333333336</v>
      </c>
      <c r="B2555">
        <v>2553</v>
      </c>
      <c r="C2555" s="3" t="s">
        <v>2553</v>
      </c>
      <c r="D2555" s="3" t="s">
        <v>6663</v>
      </c>
      <c r="E2555"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41112.86582175926</v>
      </c>
      <c r="T2555" s="10">
        <f t="shared" si="159"/>
        <v>41172.86582175926</v>
      </c>
    </row>
    <row r="2556" spans="1:20" ht="49" x14ac:dyDescent="0.25">
      <c r="A2556" s="6">
        <f t="shared" si="156"/>
        <v>122.8</v>
      </c>
      <c r="B2556">
        <v>2554</v>
      </c>
      <c r="C2556" s="3" t="s">
        <v>2554</v>
      </c>
      <c r="D2556" s="3" t="s">
        <v>6664</v>
      </c>
      <c r="E2556"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42124.744942129626</v>
      </c>
      <c r="T2556" s="10">
        <f t="shared" si="159"/>
        <v>42155.832638888889</v>
      </c>
    </row>
    <row r="2557" spans="1:20" ht="49" x14ac:dyDescent="0.25">
      <c r="A2557" s="6">
        <f t="shared" si="156"/>
        <v>107.35</v>
      </c>
      <c r="B2557">
        <v>2555</v>
      </c>
      <c r="C2557" s="3" t="s">
        <v>2555</v>
      </c>
      <c r="D2557" s="3" t="s">
        <v>6665</v>
      </c>
      <c r="E2557"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41026.32167824074</v>
      </c>
      <c r="T2557" s="10">
        <f t="shared" si="159"/>
        <v>41057.32167824074</v>
      </c>
    </row>
    <row r="2558" spans="1:20" ht="49" x14ac:dyDescent="0.25">
      <c r="A2558" s="6">
        <f t="shared" si="156"/>
        <v>105.50335570469798</v>
      </c>
      <c r="B2558">
        <v>2556</v>
      </c>
      <c r="C2558" s="3" t="s">
        <v>2556</v>
      </c>
      <c r="D2558" s="3" t="s">
        <v>6666</v>
      </c>
      <c r="E2558"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41222.658067129625</v>
      </c>
      <c r="T2558" s="10">
        <f t="shared" si="159"/>
        <v>41267.658067129625</v>
      </c>
    </row>
    <row r="2559" spans="1:20" ht="33" x14ac:dyDescent="0.25">
      <c r="A2559" s="6">
        <f t="shared" si="156"/>
        <v>118.44444444444444</v>
      </c>
      <c r="B2559">
        <v>2557</v>
      </c>
      <c r="C2559" s="3" t="s">
        <v>2557</v>
      </c>
      <c r="D2559" s="3" t="s">
        <v>6667</v>
      </c>
      <c r="E2559">
        <v>900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41744.411874999998</v>
      </c>
      <c r="T2559" s="10">
        <f t="shared" si="159"/>
        <v>41774.411874999998</v>
      </c>
    </row>
    <row r="2560" spans="1:20" ht="33" x14ac:dyDescent="0.25">
      <c r="A2560" s="6">
        <f t="shared" si="156"/>
        <v>108.88</v>
      </c>
      <c r="B2560">
        <v>2558</v>
      </c>
      <c r="C2560" s="3" t="s">
        <v>2558</v>
      </c>
      <c r="D2560" s="3" t="s">
        <v>6668</v>
      </c>
      <c r="E2560">
        <v>1250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42093.526689814818</v>
      </c>
      <c r="T2560" s="10">
        <f t="shared" si="159"/>
        <v>42125.249305555553</v>
      </c>
    </row>
    <row r="2561" spans="1:20" ht="49" x14ac:dyDescent="0.25">
      <c r="A2561" s="6">
        <f t="shared" si="156"/>
        <v>111.25</v>
      </c>
      <c r="B2561">
        <v>2559</v>
      </c>
      <c r="C2561" s="3" t="s">
        <v>2559</v>
      </c>
      <c r="D2561" s="3" t="s">
        <v>6669</v>
      </c>
      <c r="E2561"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40829.540324074071</v>
      </c>
      <c r="T2561" s="10">
        <f t="shared" si="159"/>
        <v>40862.484027777777</v>
      </c>
    </row>
    <row r="2562" spans="1:20" ht="49" x14ac:dyDescent="0.25">
      <c r="A2562" s="6">
        <f t="shared" si="156"/>
        <v>100.1</v>
      </c>
      <c r="B2562">
        <v>2560</v>
      </c>
      <c r="C2562" s="3" t="s">
        <v>2560</v>
      </c>
      <c r="D2562" s="3" t="s">
        <v>6670</v>
      </c>
      <c r="E2562">
        <v>3000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42039.617754629631</v>
      </c>
      <c r="T2562" s="10">
        <f t="shared" si="159"/>
        <v>42069.617754629631</v>
      </c>
    </row>
    <row r="2563" spans="1:20" ht="49" x14ac:dyDescent="0.25">
      <c r="A2563" s="6">
        <f t="shared" ref="A2563:A2626" si="160">((F2563-E2563)/E2563+1)*100</f>
        <v>0</v>
      </c>
      <c r="B2563">
        <v>2561</v>
      </c>
      <c r="C2563" s="3" t="s">
        <v>2561</v>
      </c>
      <c r="D2563" s="3" t="s">
        <v>6671</v>
      </c>
      <c r="E2563">
        <v>100000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 t="e">
        <f t="shared" ref="P2563:P2626" si="161">F2563/M2563</f>
        <v>#DIV/0!</v>
      </c>
      <c r="Q2563" t="s">
        <v>8336</v>
      </c>
      <c r="R2563" t="s">
        <v>8337</v>
      </c>
      <c r="S2563" s="10">
        <f t="shared" ref="S2563:S2626" si="162">(((K2563/60)/60)/24)+DATE(1970,1,1)+(-8/24)</f>
        <v>42260.195474537039</v>
      </c>
      <c r="T2563" s="10">
        <f t="shared" ref="T2563:T2626" si="163">(((J2563/60)/60)/24)+DATE(1970,1,1)+(-8/24)</f>
        <v>42290.195474537039</v>
      </c>
    </row>
    <row r="2564" spans="1:20" ht="49" x14ac:dyDescent="0.25">
      <c r="A2564" s="6">
        <f t="shared" si="160"/>
        <v>0.74999999999999512</v>
      </c>
      <c r="B2564">
        <v>2562</v>
      </c>
      <c r="C2564" s="3" t="s">
        <v>2562</v>
      </c>
      <c r="D2564" s="3" t="s">
        <v>6672</v>
      </c>
      <c r="E2564">
        <v>10000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42594.191423611112</v>
      </c>
      <c r="T2564" s="10">
        <f t="shared" si="163"/>
        <v>42654.191423611112</v>
      </c>
    </row>
    <row r="2565" spans="1:20" ht="33" x14ac:dyDescent="0.25">
      <c r="A2565" s="6">
        <f t="shared" si="160"/>
        <v>0</v>
      </c>
      <c r="B2565">
        <v>2563</v>
      </c>
      <c r="C2565" s="3" t="s">
        <v>2563</v>
      </c>
      <c r="D2565" s="3" t="s">
        <v>6673</v>
      </c>
      <c r="E2565">
        <v>20000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42154.806145833332</v>
      </c>
      <c r="T2565" s="10">
        <f t="shared" si="163"/>
        <v>42214.806145833332</v>
      </c>
    </row>
    <row r="2566" spans="1:20" ht="49" x14ac:dyDescent="0.25">
      <c r="A2566" s="6">
        <f t="shared" si="160"/>
        <v>0</v>
      </c>
      <c r="B2566">
        <v>2564</v>
      </c>
      <c r="C2566" s="3" t="s">
        <v>2564</v>
      </c>
      <c r="D2566" s="3" t="s">
        <v>6674</v>
      </c>
      <c r="E2566">
        <v>40000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41821.70716435185</v>
      </c>
      <c r="T2566" s="10">
        <f t="shared" si="163"/>
        <v>41851.70716435185</v>
      </c>
    </row>
    <row r="2567" spans="1:20" ht="49" x14ac:dyDescent="0.25">
      <c r="A2567" s="6">
        <f t="shared" si="160"/>
        <v>1.0000000000000009</v>
      </c>
      <c r="B2567">
        <v>2565</v>
      </c>
      <c r="C2567" s="3" t="s">
        <v>2565</v>
      </c>
      <c r="D2567" s="3" t="s">
        <v>6675</v>
      </c>
      <c r="E2567">
        <v>10000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42440.317002314812</v>
      </c>
      <c r="T2567" s="10">
        <f t="shared" si="163"/>
        <v>42499.534722222219</v>
      </c>
    </row>
    <row r="2568" spans="1:20" ht="49" x14ac:dyDescent="0.25">
      <c r="A2568" s="6">
        <f t="shared" si="160"/>
        <v>0</v>
      </c>
      <c r="B2568">
        <v>2566</v>
      </c>
      <c r="C2568" s="3" t="s">
        <v>2566</v>
      </c>
      <c r="D2568" s="3" t="s">
        <v>6676</v>
      </c>
      <c r="E2568">
        <v>35000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41842.647546296292</v>
      </c>
      <c r="T2568" s="10">
        <f t="shared" si="163"/>
        <v>41872.647546296292</v>
      </c>
    </row>
    <row r="2569" spans="1:20" ht="49" x14ac:dyDescent="0.25">
      <c r="A2569" s="6">
        <f t="shared" si="160"/>
        <v>0.2666666666666706</v>
      </c>
      <c r="B2569">
        <v>2567</v>
      </c>
      <c r="C2569" s="3" t="s">
        <v>2567</v>
      </c>
      <c r="D2569" s="3" t="s">
        <v>6677</v>
      </c>
      <c r="E2569">
        <v>45000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42087.545578703699</v>
      </c>
      <c r="T2569" s="10">
        <f t="shared" si="163"/>
        <v>42117.545578703699</v>
      </c>
    </row>
    <row r="2570" spans="1:20" ht="49" x14ac:dyDescent="0.25">
      <c r="A2570" s="6">
        <f t="shared" si="160"/>
        <v>0.50000000000000044</v>
      </c>
      <c r="B2570">
        <v>2568</v>
      </c>
      <c r="C2570" s="3" t="s">
        <v>2568</v>
      </c>
      <c r="D2570" s="3" t="s">
        <v>6678</v>
      </c>
      <c r="E2570">
        <v>10000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42584.33326388889</v>
      </c>
      <c r="T2570" s="10">
        <f t="shared" si="163"/>
        <v>42614.33326388889</v>
      </c>
    </row>
    <row r="2571" spans="1:20" ht="49" x14ac:dyDescent="0.25">
      <c r="A2571" s="6">
        <f t="shared" si="160"/>
        <v>2.2307692307692362</v>
      </c>
      <c r="B2571">
        <v>2569</v>
      </c>
      <c r="C2571" s="3" t="s">
        <v>2569</v>
      </c>
      <c r="D2571" s="3" t="s">
        <v>6679</v>
      </c>
      <c r="E2571">
        <v>6500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42233.772129629629</v>
      </c>
      <c r="T2571" s="10">
        <f t="shared" si="163"/>
        <v>42263.772129629629</v>
      </c>
    </row>
    <row r="2572" spans="1:20" ht="49" x14ac:dyDescent="0.25">
      <c r="A2572" s="6">
        <f t="shared" si="160"/>
        <v>0.84285714285714519</v>
      </c>
      <c r="B2572">
        <v>2570</v>
      </c>
      <c r="C2572" s="3" t="s">
        <v>2570</v>
      </c>
      <c r="D2572" s="3" t="s">
        <v>6680</v>
      </c>
      <c r="E2572">
        <v>7000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42744.569849537038</v>
      </c>
      <c r="T2572" s="10">
        <f t="shared" si="163"/>
        <v>42774.569849537038</v>
      </c>
    </row>
    <row r="2573" spans="1:20" ht="49" x14ac:dyDescent="0.25">
      <c r="A2573" s="6">
        <f t="shared" si="160"/>
        <v>0.24999999999999467</v>
      </c>
      <c r="B2573">
        <v>2571</v>
      </c>
      <c r="C2573" s="3" t="s">
        <v>2571</v>
      </c>
      <c r="D2573" s="3" t="s">
        <v>6681</v>
      </c>
      <c r="E2573">
        <v>100000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42449.008344907408</v>
      </c>
      <c r="T2573" s="10">
        <f t="shared" si="163"/>
        <v>42509.008344907408</v>
      </c>
    </row>
    <row r="2574" spans="1:20" ht="49" x14ac:dyDescent="0.25">
      <c r="A2574" s="6">
        <f t="shared" si="160"/>
        <v>0</v>
      </c>
      <c r="B2574">
        <v>2572</v>
      </c>
      <c r="C2574" s="3" t="s">
        <v>2572</v>
      </c>
      <c r="D2574" s="3" t="s">
        <v>6682</v>
      </c>
      <c r="E2574">
        <v>30000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42076.786076388882</v>
      </c>
      <c r="T2574" s="10">
        <f t="shared" si="163"/>
        <v>42106.786076388882</v>
      </c>
    </row>
    <row r="2575" spans="1:20" ht="49" x14ac:dyDescent="0.25">
      <c r="A2575" s="6">
        <f t="shared" si="160"/>
        <v>0</v>
      </c>
      <c r="B2575">
        <v>2573</v>
      </c>
      <c r="C2575" s="3" t="s">
        <v>2573</v>
      </c>
      <c r="D2575" s="3" t="s">
        <v>6683</v>
      </c>
      <c r="E2575">
        <v>8000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41829.258668981478</v>
      </c>
      <c r="T2575" s="10">
        <f t="shared" si="163"/>
        <v>41874.258668981478</v>
      </c>
    </row>
    <row r="2576" spans="1:20" ht="49" x14ac:dyDescent="0.25">
      <c r="A2576" s="6">
        <f t="shared" si="160"/>
        <v>0</v>
      </c>
      <c r="B2576">
        <v>2574</v>
      </c>
      <c r="C2576" s="3" t="s">
        <v>2574</v>
      </c>
      <c r="D2576" s="3" t="s">
        <v>6684</v>
      </c>
      <c r="E2576">
        <v>10000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42487.492418981477</v>
      </c>
      <c r="T2576" s="10">
        <f t="shared" si="163"/>
        <v>42508.492418981477</v>
      </c>
    </row>
    <row r="2577" spans="1:20" ht="49" x14ac:dyDescent="0.25">
      <c r="A2577" s="6">
        <f t="shared" si="160"/>
        <v>0</v>
      </c>
      <c r="B2577">
        <v>2575</v>
      </c>
      <c r="C2577" s="3" t="s">
        <v>2575</v>
      </c>
      <c r="D2577" s="3" t="s">
        <v>6685</v>
      </c>
      <c r="E2577">
        <v>85000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41985.77539351851</v>
      </c>
      <c r="T2577" s="10">
        <f t="shared" si="163"/>
        <v>42015.77539351851</v>
      </c>
    </row>
    <row r="2578" spans="1:20" ht="33" x14ac:dyDescent="0.25">
      <c r="A2578" s="6">
        <f t="shared" si="160"/>
        <v>0</v>
      </c>
      <c r="B2578">
        <v>2576</v>
      </c>
      <c r="C2578" s="3" t="s">
        <v>2576</v>
      </c>
      <c r="D2578" s="3" t="s">
        <v>6686</v>
      </c>
      <c r="E2578">
        <v>10000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42059.676469907405</v>
      </c>
      <c r="T2578" s="10">
        <f t="shared" si="163"/>
        <v>42104.634803240733</v>
      </c>
    </row>
    <row r="2579" spans="1:20" ht="49" x14ac:dyDescent="0.25">
      <c r="A2579" s="6">
        <f t="shared" si="160"/>
        <v>0</v>
      </c>
      <c r="B2579">
        <v>2577</v>
      </c>
      <c r="C2579" s="3" t="s">
        <v>2577</v>
      </c>
      <c r="D2579" s="3" t="s">
        <v>6687</v>
      </c>
      <c r="E2579">
        <v>15000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41830.487233796295</v>
      </c>
      <c r="T2579" s="10">
        <f t="shared" si="163"/>
        <v>41855.487233796295</v>
      </c>
    </row>
    <row r="2580" spans="1:20" ht="49" x14ac:dyDescent="0.25">
      <c r="A2580" s="6">
        <f t="shared" si="160"/>
        <v>0</v>
      </c>
      <c r="B2580">
        <v>2578</v>
      </c>
      <c r="C2580" s="3" t="s">
        <v>2578</v>
      </c>
      <c r="D2580" s="3" t="s">
        <v>6688</v>
      </c>
      <c r="E2580">
        <v>6000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42237.689571759263</v>
      </c>
      <c r="T2580" s="10">
        <f t="shared" si="163"/>
        <v>42286.374999999993</v>
      </c>
    </row>
    <row r="2581" spans="1:20" ht="49" x14ac:dyDescent="0.25">
      <c r="A2581" s="6">
        <f t="shared" si="160"/>
        <v>0.13849999999999696</v>
      </c>
      <c r="B2581">
        <v>2579</v>
      </c>
      <c r="C2581" s="3" t="s">
        <v>2579</v>
      </c>
      <c r="D2581" s="3" t="s">
        <v>6689</v>
      </c>
      <c r="E2581">
        <v>200000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41837.496562499997</v>
      </c>
      <c r="T2581" s="10">
        <f t="shared" si="163"/>
        <v>41897.496562499997</v>
      </c>
    </row>
    <row r="2582" spans="1:20" ht="49" x14ac:dyDescent="0.25">
      <c r="A2582" s="6">
        <f t="shared" si="160"/>
        <v>0.60000000000000053</v>
      </c>
      <c r="B2582">
        <v>2580</v>
      </c>
      <c r="C2582" s="3" t="s">
        <v>2580</v>
      </c>
      <c r="D2582" s="3" t="s">
        <v>6690</v>
      </c>
      <c r="E2582">
        <v>8500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42109.993090277778</v>
      </c>
      <c r="T2582" s="10">
        <f t="shared" si="163"/>
        <v>42139.791666666664</v>
      </c>
    </row>
    <row r="2583" spans="1:20" ht="49" x14ac:dyDescent="0.25">
      <c r="A2583" s="6">
        <f t="shared" si="160"/>
        <v>10.599999999999998</v>
      </c>
      <c r="B2583">
        <v>2581</v>
      </c>
      <c r="C2583" s="3" t="s">
        <v>2581</v>
      </c>
      <c r="D2583" s="3" t="s">
        <v>6691</v>
      </c>
      <c r="E2583">
        <v>5000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42294.295115740737</v>
      </c>
      <c r="T2583" s="10">
        <f t="shared" si="163"/>
        <v>42324.336782407401</v>
      </c>
    </row>
    <row r="2584" spans="1:20" ht="33" x14ac:dyDescent="0.25">
      <c r="A2584" s="6">
        <f t="shared" si="160"/>
        <v>1.111111111107288E-3</v>
      </c>
      <c r="B2584">
        <v>2582</v>
      </c>
      <c r="C2584" s="3" t="s">
        <v>2582</v>
      </c>
      <c r="D2584" s="3" t="s">
        <v>6692</v>
      </c>
      <c r="E2584">
        <v>90000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42642.655486111107</v>
      </c>
      <c r="T2584" s="10">
        <f t="shared" si="163"/>
        <v>42672.655486111107</v>
      </c>
    </row>
    <row r="2585" spans="1:20" ht="33" x14ac:dyDescent="0.25">
      <c r="A2585" s="6">
        <f t="shared" si="160"/>
        <v>0.50000000000000044</v>
      </c>
      <c r="B2585">
        <v>2583</v>
      </c>
      <c r="C2585" s="3" t="s">
        <v>2583</v>
      </c>
      <c r="D2585" s="3" t="s">
        <v>6693</v>
      </c>
      <c r="E2585">
        <v>1000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42019.436111111114</v>
      </c>
      <c r="T2585" s="10">
        <f t="shared" si="163"/>
        <v>42079.394444444442</v>
      </c>
    </row>
    <row r="2586" spans="1:20" ht="33" x14ac:dyDescent="0.25">
      <c r="A2586" s="6">
        <f t="shared" si="160"/>
        <v>0</v>
      </c>
      <c r="B2586">
        <v>2584</v>
      </c>
      <c r="C2586" s="3" t="s">
        <v>2584</v>
      </c>
      <c r="D2586" s="3" t="s">
        <v>6694</v>
      </c>
      <c r="E2586">
        <v>10000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42139.839918981481</v>
      </c>
      <c r="T2586" s="10">
        <f t="shared" si="163"/>
        <v>42169.839918981481</v>
      </c>
    </row>
    <row r="2587" spans="1:20" ht="49" x14ac:dyDescent="0.25">
      <c r="A2587" s="6">
        <f t="shared" si="160"/>
        <v>0.16666666666667052</v>
      </c>
      <c r="B2587">
        <v>2585</v>
      </c>
      <c r="C2587" s="3" t="s">
        <v>2585</v>
      </c>
      <c r="D2587" s="3" t="s">
        <v>6695</v>
      </c>
      <c r="E2587">
        <v>30000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41795.629999999997</v>
      </c>
      <c r="T2587" s="10">
        <f t="shared" si="163"/>
        <v>41825.629999999997</v>
      </c>
    </row>
    <row r="2588" spans="1:20" ht="33" x14ac:dyDescent="0.25">
      <c r="A2588" s="6">
        <f t="shared" si="160"/>
        <v>0.16666666666667052</v>
      </c>
      <c r="B2588">
        <v>2586</v>
      </c>
      <c r="C2588" s="3" t="s">
        <v>2586</v>
      </c>
      <c r="D2588" s="3" t="s">
        <v>6696</v>
      </c>
      <c r="E2588">
        <v>3000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42332.996944444443</v>
      </c>
      <c r="T2588" s="10">
        <f t="shared" si="163"/>
        <v>42362.996944444443</v>
      </c>
    </row>
    <row r="2589" spans="1:20" ht="49" x14ac:dyDescent="0.25">
      <c r="A2589" s="6">
        <f t="shared" si="160"/>
        <v>2.4340000000000028</v>
      </c>
      <c r="B2589">
        <v>2587</v>
      </c>
      <c r="C2589" s="3" t="s">
        <v>2587</v>
      </c>
      <c r="D2589" s="3" t="s">
        <v>6697</v>
      </c>
      <c r="E2589">
        <v>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42338.342048611106</v>
      </c>
      <c r="T2589" s="10">
        <f t="shared" si="163"/>
        <v>42368.342048611106</v>
      </c>
    </row>
    <row r="2590" spans="1:20" ht="49" x14ac:dyDescent="0.25">
      <c r="A2590" s="6">
        <f t="shared" si="160"/>
        <v>3.8833333333333386</v>
      </c>
      <c r="B2590">
        <v>2588</v>
      </c>
      <c r="C2590" s="3" t="s">
        <v>2588</v>
      </c>
      <c r="D2590" s="3" t="s">
        <v>6698</v>
      </c>
      <c r="E2590">
        <v>6000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42042.342893518515</v>
      </c>
      <c r="T2590" s="10">
        <f t="shared" si="163"/>
        <v>42094.218055555553</v>
      </c>
    </row>
    <row r="2591" spans="1:20" ht="49" x14ac:dyDescent="0.25">
      <c r="A2591" s="6">
        <f t="shared" si="160"/>
        <v>9.9999999999988987E-3</v>
      </c>
      <c r="B2591">
        <v>2589</v>
      </c>
      <c r="C2591" s="3" t="s">
        <v>2589</v>
      </c>
      <c r="D2591" s="3" t="s">
        <v>6699</v>
      </c>
      <c r="E2591">
        <v>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42422.202858796292</v>
      </c>
      <c r="T2591" s="10">
        <f t="shared" si="163"/>
        <v>42452.161192129628</v>
      </c>
    </row>
    <row r="2592" spans="1:20" ht="49" x14ac:dyDescent="0.25">
      <c r="A2592" s="6">
        <f t="shared" si="160"/>
        <v>0</v>
      </c>
      <c r="B2592">
        <v>2590</v>
      </c>
      <c r="C2592" s="3" t="s">
        <v>2590</v>
      </c>
      <c r="D2592" s="3" t="s">
        <v>6700</v>
      </c>
      <c r="E2592">
        <v>3000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42388.255752314813</v>
      </c>
      <c r="T2592" s="10">
        <f t="shared" si="163"/>
        <v>42395.255752314813</v>
      </c>
    </row>
    <row r="2593" spans="1:20" ht="49" x14ac:dyDescent="0.25">
      <c r="A2593" s="6">
        <f t="shared" si="160"/>
        <v>1.7333333333333312</v>
      </c>
      <c r="B2593">
        <v>2591</v>
      </c>
      <c r="C2593" s="3" t="s">
        <v>2591</v>
      </c>
      <c r="D2593" s="3" t="s">
        <v>6701</v>
      </c>
      <c r="E2593">
        <v>1500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42382.573194444441</v>
      </c>
      <c r="T2593" s="10">
        <f t="shared" si="163"/>
        <v>42442.531527777777</v>
      </c>
    </row>
    <row r="2594" spans="1:20" ht="49" x14ac:dyDescent="0.25">
      <c r="A2594" s="6">
        <f t="shared" si="160"/>
        <v>0.16666666666667052</v>
      </c>
      <c r="B2594">
        <v>2592</v>
      </c>
      <c r="C2594" s="3" t="s">
        <v>2592</v>
      </c>
      <c r="D2594" s="3" t="s">
        <v>6702</v>
      </c>
      <c r="E2594">
        <v>30000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41887.467835648145</v>
      </c>
      <c r="T2594" s="10">
        <f t="shared" si="163"/>
        <v>41917.467835648145</v>
      </c>
    </row>
    <row r="2595" spans="1:20" ht="49" x14ac:dyDescent="0.25">
      <c r="A2595" s="6">
        <f t="shared" si="160"/>
        <v>0</v>
      </c>
      <c r="B2595">
        <v>2593</v>
      </c>
      <c r="C2595" s="3" t="s">
        <v>2593</v>
      </c>
      <c r="D2595" s="3" t="s">
        <v>6703</v>
      </c>
      <c r="E2595">
        <v>10000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42089.511875000004</v>
      </c>
      <c r="T2595" s="10">
        <f t="shared" si="163"/>
        <v>42119.511875000004</v>
      </c>
    </row>
    <row r="2596" spans="1:20" ht="49" x14ac:dyDescent="0.25">
      <c r="A2596" s="6">
        <f t="shared" si="160"/>
        <v>1.2499999999970868E-3</v>
      </c>
      <c r="B2596">
        <v>2594</v>
      </c>
      <c r="C2596" s="3" t="s">
        <v>2594</v>
      </c>
      <c r="D2596" s="3" t="s">
        <v>6704</v>
      </c>
      <c r="E2596">
        <v>80000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41828.634583333333</v>
      </c>
      <c r="T2596" s="10">
        <f t="shared" si="163"/>
        <v>41858.634583333333</v>
      </c>
    </row>
    <row r="2597" spans="1:20" ht="33" x14ac:dyDescent="0.25">
      <c r="A2597" s="6">
        <f t="shared" si="160"/>
        <v>12.16666666666667</v>
      </c>
      <c r="B2597">
        <v>2595</v>
      </c>
      <c r="C2597" s="3" t="s">
        <v>2595</v>
      </c>
      <c r="D2597" s="3" t="s">
        <v>6705</v>
      </c>
      <c r="E2597">
        <v>15000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42759.910879629628</v>
      </c>
      <c r="T2597" s="10">
        <f t="shared" si="163"/>
        <v>42789.910879629628</v>
      </c>
    </row>
    <row r="2598" spans="1:20" ht="49" x14ac:dyDescent="0.25">
      <c r="A2598" s="6">
        <f t="shared" si="160"/>
        <v>23.588571428571427</v>
      </c>
      <c r="B2598">
        <v>2596</v>
      </c>
      <c r="C2598" s="3" t="s">
        <v>2596</v>
      </c>
      <c r="D2598" s="3" t="s">
        <v>6706</v>
      </c>
      <c r="E2598">
        <v>35000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41828.33112268518</v>
      </c>
      <c r="T2598" s="10">
        <f t="shared" si="163"/>
        <v>41858.33112268518</v>
      </c>
    </row>
    <row r="2599" spans="1:20" ht="49" x14ac:dyDescent="0.25">
      <c r="A2599" s="6">
        <f t="shared" si="160"/>
        <v>5.6666666666666643</v>
      </c>
      <c r="B2599">
        <v>2597</v>
      </c>
      <c r="C2599" s="3" t="s">
        <v>2597</v>
      </c>
      <c r="D2599" s="3" t="s">
        <v>6707</v>
      </c>
      <c r="E2599">
        <v>1500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42510.008298611108</v>
      </c>
      <c r="T2599" s="10">
        <f t="shared" si="163"/>
        <v>42540.008298611108</v>
      </c>
    </row>
    <row r="2600" spans="1:20" ht="33" x14ac:dyDescent="0.25">
      <c r="A2600" s="6">
        <f t="shared" si="160"/>
        <v>39</v>
      </c>
      <c r="B2600">
        <v>2598</v>
      </c>
      <c r="C2600" s="3" t="s">
        <v>2598</v>
      </c>
      <c r="D2600" s="3" t="s">
        <v>6708</v>
      </c>
      <c r="E2600">
        <v>3000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42240.506956018515</v>
      </c>
      <c r="T2600" s="10">
        <f t="shared" si="163"/>
        <v>42270.506956018515</v>
      </c>
    </row>
    <row r="2601" spans="1:20" ht="33" x14ac:dyDescent="0.25">
      <c r="A2601" s="6">
        <f t="shared" si="160"/>
        <v>0.99546510341775862</v>
      </c>
      <c r="B2601">
        <v>2599</v>
      </c>
      <c r="C2601" s="3" t="s">
        <v>2599</v>
      </c>
      <c r="D2601" s="3" t="s">
        <v>6709</v>
      </c>
      <c r="E2601">
        <v>9041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41809.420682870368</v>
      </c>
      <c r="T2601" s="10">
        <f t="shared" si="163"/>
        <v>41854.420682870368</v>
      </c>
    </row>
    <row r="2602" spans="1:20" ht="33" x14ac:dyDescent="0.25">
      <c r="A2602" s="6">
        <f t="shared" si="160"/>
        <v>6.9320000000000048</v>
      </c>
      <c r="B2602">
        <v>2600</v>
      </c>
      <c r="C2602" s="3" t="s">
        <v>2600</v>
      </c>
      <c r="D2602" s="3" t="s">
        <v>6710</v>
      </c>
      <c r="E2602">
        <v>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42394.567129629628</v>
      </c>
      <c r="T2602" s="10">
        <f t="shared" si="163"/>
        <v>42454.525462962956</v>
      </c>
    </row>
    <row r="2603" spans="1:20" ht="49" x14ac:dyDescent="0.25">
      <c r="A2603" s="6">
        <f t="shared" si="160"/>
        <v>661.4</v>
      </c>
      <c r="B2603">
        <v>2601</v>
      </c>
      <c r="C2603" s="3" t="s">
        <v>2601</v>
      </c>
      <c r="D2603" s="3" t="s">
        <v>6711</v>
      </c>
      <c r="E2603"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41150.56885416666</v>
      </c>
      <c r="T2603" s="10">
        <f t="shared" si="163"/>
        <v>41164.832638888889</v>
      </c>
    </row>
    <row r="2604" spans="1:20" ht="49" x14ac:dyDescent="0.25">
      <c r="A2604" s="6">
        <f t="shared" si="160"/>
        <v>326.0916666666667</v>
      </c>
      <c r="B2604">
        <v>2602</v>
      </c>
      <c r="C2604" s="3" t="s">
        <v>2602</v>
      </c>
      <c r="D2604" s="3" t="s">
        <v>6712</v>
      </c>
      <c r="E2604"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41915.413981481477</v>
      </c>
      <c r="T2604" s="10">
        <f t="shared" si="163"/>
        <v>41955.555555555555</v>
      </c>
    </row>
    <row r="2605" spans="1:20" ht="33" x14ac:dyDescent="0.25">
      <c r="A2605" s="6">
        <f t="shared" si="160"/>
        <v>101.48571428571429</v>
      </c>
      <c r="B2605">
        <v>2603</v>
      </c>
      <c r="C2605" s="3" t="s">
        <v>2603</v>
      </c>
      <c r="D2605" s="3" t="s">
        <v>6713</v>
      </c>
      <c r="E2605"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41617.579328703701</v>
      </c>
      <c r="T2605" s="10">
        <f t="shared" si="163"/>
        <v>41631.579328703701</v>
      </c>
    </row>
    <row r="2606" spans="1:20" ht="49" x14ac:dyDescent="0.25">
      <c r="A2606" s="6">
        <f t="shared" si="160"/>
        <v>104.21799999999999</v>
      </c>
      <c r="B2606">
        <v>2604</v>
      </c>
      <c r="C2606" s="3" t="s">
        <v>2604</v>
      </c>
      <c r="D2606" s="3" t="s">
        <v>6714</v>
      </c>
      <c r="E2606"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40997.717858796292</v>
      </c>
      <c r="T2606" s="10">
        <f t="shared" si="163"/>
        <v>41027.717858796292</v>
      </c>
    </row>
    <row r="2607" spans="1:20" ht="49" x14ac:dyDescent="0.25">
      <c r="A2607" s="6">
        <f t="shared" si="160"/>
        <v>107.42157000000002</v>
      </c>
      <c r="B2607">
        <v>2605</v>
      </c>
      <c r="C2607" s="3" t="s">
        <v>2605</v>
      </c>
      <c r="D2607" s="3" t="s">
        <v>6715</v>
      </c>
      <c r="E2607"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42508.20821759259</v>
      </c>
      <c r="T2607" s="10">
        <f t="shared" si="163"/>
        <v>42538.20821759259</v>
      </c>
    </row>
    <row r="2608" spans="1:20" ht="65" x14ac:dyDescent="0.25">
      <c r="A2608" s="6">
        <f t="shared" si="160"/>
        <v>110.05454545454545</v>
      </c>
      <c r="B2608">
        <v>2606</v>
      </c>
      <c r="C2608" s="3" t="s">
        <v>2606</v>
      </c>
      <c r="D2608" s="3" t="s">
        <v>6716</v>
      </c>
      <c r="E2608"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41726.379421296297</v>
      </c>
      <c r="T2608" s="10">
        <f t="shared" si="163"/>
        <v>41758.379421296297</v>
      </c>
    </row>
    <row r="2609" spans="1:20" ht="49" x14ac:dyDescent="0.25">
      <c r="A2609" s="6">
        <f t="shared" si="160"/>
        <v>407.7</v>
      </c>
      <c r="B2609">
        <v>2607</v>
      </c>
      <c r="C2609" s="3" t="s">
        <v>2607</v>
      </c>
      <c r="D2609" s="3" t="s">
        <v>6717</v>
      </c>
      <c r="E2609"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42184.541342592587</v>
      </c>
      <c r="T2609" s="10">
        <f t="shared" si="163"/>
        <v>42227.749999999993</v>
      </c>
    </row>
    <row r="2610" spans="1:20" ht="49" x14ac:dyDescent="0.25">
      <c r="A2610" s="6">
        <f t="shared" si="160"/>
        <v>223.92500000000001</v>
      </c>
      <c r="B2610">
        <v>2608</v>
      </c>
      <c r="C2610" s="3" t="s">
        <v>2608</v>
      </c>
      <c r="D2610" s="3" t="s">
        <v>6718</v>
      </c>
      <c r="E2610"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42767.468379629623</v>
      </c>
      <c r="T2610" s="10">
        <f t="shared" si="163"/>
        <v>42808.666666666664</v>
      </c>
    </row>
    <row r="2611" spans="1:20" ht="49" x14ac:dyDescent="0.25">
      <c r="A2611" s="6">
        <f t="shared" si="160"/>
        <v>303.80111428571428</v>
      </c>
      <c r="B2611">
        <v>2609</v>
      </c>
      <c r="C2611" s="3" t="s">
        <v>2609</v>
      </c>
      <c r="D2611" s="3" t="s">
        <v>6719</v>
      </c>
      <c r="E2611"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41074.90452546296</v>
      </c>
      <c r="T2611" s="10">
        <f t="shared" si="163"/>
        <v>41104.90452546296</v>
      </c>
    </row>
    <row r="2612" spans="1:20" ht="33" x14ac:dyDescent="0.25">
      <c r="A2612" s="6">
        <f t="shared" si="160"/>
        <v>141.3251043268175</v>
      </c>
      <c r="B2612">
        <v>2610</v>
      </c>
      <c r="C2612" s="3" t="s">
        <v>2610</v>
      </c>
      <c r="D2612" s="3" t="s">
        <v>6720</v>
      </c>
      <c r="E2612"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42564.547743055555</v>
      </c>
      <c r="T2612" s="10">
        <f t="shared" si="163"/>
        <v>42603.957638888889</v>
      </c>
    </row>
    <row r="2613" spans="1:20" ht="49" x14ac:dyDescent="0.25">
      <c r="A2613" s="6">
        <f t="shared" si="160"/>
        <v>2790.6363636363635</v>
      </c>
      <c r="B2613">
        <v>2611</v>
      </c>
      <c r="C2613" s="3" t="s">
        <v>2611</v>
      </c>
      <c r="D2613" s="3" t="s">
        <v>6721</v>
      </c>
      <c r="E2613">
        <v>11000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42704.002476851849</v>
      </c>
      <c r="T2613" s="10">
        <f t="shared" si="163"/>
        <v>42737.624305555553</v>
      </c>
    </row>
    <row r="2614" spans="1:20" ht="49" x14ac:dyDescent="0.25">
      <c r="A2614" s="6">
        <f t="shared" si="160"/>
        <v>171.76130000000001</v>
      </c>
      <c r="B2614">
        <v>2612</v>
      </c>
      <c r="C2614" s="3" t="s">
        <v>2612</v>
      </c>
      <c r="D2614" s="3" t="s">
        <v>6722</v>
      </c>
      <c r="E2614"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41981.809837962959</v>
      </c>
      <c r="T2614" s="10">
        <f t="shared" si="163"/>
        <v>42012.809837962959</v>
      </c>
    </row>
    <row r="2615" spans="1:20" ht="49" x14ac:dyDescent="0.25">
      <c r="A2615" s="6">
        <f t="shared" si="160"/>
        <v>101.01333333333334</v>
      </c>
      <c r="B2615">
        <v>2613</v>
      </c>
      <c r="C2615" s="3" t="s">
        <v>2613</v>
      </c>
      <c r="D2615" s="3" t="s">
        <v>6723</v>
      </c>
      <c r="E2615"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41143.484884259255</v>
      </c>
      <c r="T2615" s="10">
        <f t="shared" si="163"/>
        <v>41173.484884259255</v>
      </c>
    </row>
    <row r="2616" spans="1:20" ht="49" x14ac:dyDescent="0.25">
      <c r="A2616" s="6">
        <f t="shared" si="160"/>
        <v>102</v>
      </c>
      <c r="B2616">
        <v>2614</v>
      </c>
      <c r="C2616" s="3" t="s">
        <v>2614</v>
      </c>
      <c r="D2616" s="3" t="s">
        <v>6724</v>
      </c>
      <c r="E2616"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41730.375138888885</v>
      </c>
      <c r="T2616" s="10">
        <f t="shared" si="163"/>
        <v>41758.875</v>
      </c>
    </row>
    <row r="2617" spans="1:20" ht="49" x14ac:dyDescent="0.25">
      <c r="A2617" s="6">
        <f t="shared" si="160"/>
        <v>169.76511744127936</v>
      </c>
      <c r="B2617">
        <v>2615</v>
      </c>
      <c r="C2617" s="3" t="s">
        <v>2615</v>
      </c>
      <c r="D2617" s="3" t="s">
        <v>6725</v>
      </c>
      <c r="E2617">
        <v>2001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42453.163935185185</v>
      </c>
      <c r="T2617" s="10">
        <f t="shared" si="163"/>
        <v>42490.166666666664</v>
      </c>
    </row>
    <row r="2618" spans="1:20" ht="49" x14ac:dyDescent="0.25">
      <c r="A2618" s="6">
        <f t="shared" si="160"/>
        <v>114.53400000000001</v>
      </c>
      <c r="B2618">
        <v>2616</v>
      </c>
      <c r="C2618" s="3" t="s">
        <v>2616</v>
      </c>
      <c r="D2618" s="3" t="s">
        <v>6726</v>
      </c>
      <c r="E2618"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42211.661215277774</v>
      </c>
      <c r="T2618" s="10">
        <f t="shared" si="163"/>
        <v>42241.661215277774</v>
      </c>
    </row>
    <row r="2619" spans="1:20" ht="49" x14ac:dyDescent="0.25">
      <c r="A2619" s="6">
        <f t="shared" si="160"/>
        <v>877.6</v>
      </c>
      <c r="B2619">
        <v>2617</v>
      </c>
      <c r="C2619" s="3" t="s">
        <v>2617</v>
      </c>
      <c r="D2619" s="3" t="s">
        <v>6727</v>
      </c>
      <c r="E2619"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41902.541099537033</v>
      </c>
      <c r="T2619" s="10">
        <f t="shared" si="163"/>
        <v>41932.541099537033</v>
      </c>
    </row>
    <row r="2620" spans="1:20" ht="33" x14ac:dyDescent="0.25">
      <c r="A2620" s="6">
        <f t="shared" si="160"/>
        <v>105.38666666666667</v>
      </c>
      <c r="B2620">
        <v>2618</v>
      </c>
      <c r="C2620" s="3" t="s">
        <v>2618</v>
      </c>
      <c r="D2620" s="3" t="s">
        <v>6728</v>
      </c>
      <c r="E2620"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42279.459039351852</v>
      </c>
      <c r="T2620" s="10">
        <f t="shared" si="163"/>
        <v>42339.500706018516</v>
      </c>
    </row>
    <row r="2621" spans="1:20" ht="49" x14ac:dyDescent="0.25">
      <c r="A2621" s="6">
        <f t="shared" si="160"/>
        <v>188.39999999999998</v>
      </c>
      <c r="B2621">
        <v>2619</v>
      </c>
      <c r="C2621" s="3" t="s">
        <v>2619</v>
      </c>
      <c r="D2621" s="3" t="s">
        <v>6729</v>
      </c>
      <c r="E2621"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42273.55097222222</v>
      </c>
      <c r="T2621" s="10">
        <f t="shared" si="163"/>
        <v>42300.124999999993</v>
      </c>
    </row>
    <row r="2622" spans="1:20" ht="49" x14ac:dyDescent="0.25">
      <c r="A2622" s="6">
        <f t="shared" si="160"/>
        <v>143.65230769230772</v>
      </c>
      <c r="B2622">
        <v>2620</v>
      </c>
      <c r="C2622" s="3" t="s">
        <v>2620</v>
      </c>
      <c r="D2622" s="3" t="s">
        <v>6730</v>
      </c>
      <c r="E2622">
        <v>65000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42250.833819444444</v>
      </c>
      <c r="T2622" s="10">
        <f t="shared" si="163"/>
        <v>42287.708333333336</v>
      </c>
    </row>
    <row r="2623" spans="1:20" ht="49" x14ac:dyDescent="0.25">
      <c r="A2623" s="6">
        <f t="shared" si="160"/>
        <v>145.88</v>
      </c>
      <c r="B2623">
        <v>2621</v>
      </c>
      <c r="C2623" s="3" t="s">
        <v>2621</v>
      </c>
      <c r="D2623" s="3" t="s">
        <v>6731</v>
      </c>
      <c r="E2623"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42115.414212962954</v>
      </c>
      <c r="T2623" s="10">
        <f t="shared" si="163"/>
        <v>42145.414212962954</v>
      </c>
    </row>
    <row r="2624" spans="1:20" ht="49" x14ac:dyDescent="0.25">
      <c r="A2624" s="6">
        <f t="shared" si="160"/>
        <v>131.18400000000003</v>
      </c>
      <c r="B2624">
        <v>2622</v>
      </c>
      <c r="C2624" s="3" t="s">
        <v>2622</v>
      </c>
      <c r="D2624" s="3" t="s">
        <v>6732</v>
      </c>
      <c r="E2624">
        <v>1500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42689.409907407404</v>
      </c>
      <c r="T2624" s="10">
        <f t="shared" si="163"/>
        <v>42734.409907407404</v>
      </c>
    </row>
    <row r="2625" spans="1:20" ht="49" x14ac:dyDescent="0.25">
      <c r="A2625" s="6">
        <f t="shared" si="160"/>
        <v>114.00000000000001</v>
      </c>
      <c r="B2625">
        <v>2623</v>
      </c>
      <c r="C2625" s="3" t="s">
        <v>2623</v>
      </c>
      <c r="D2625" s="3" t="s">
        <v>6733</v>
      </c>
      <c r="E2625"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42691.923217592594</v>
      </c>
      <c r="T2625" s="10">
        <f t="shared" si="163"/>
        <v>42705.923217592594</v>
      </c>
    </row>
    <row r="2626" spans="1:20" ht="49" x14ac:dyDescent="0.25">
      <c r="A2626" s="6">
        <f t="shared" si="160"/>
        <v>1379.4206249999997</v>
      </c>
      <c r="B2626">
        <v>2624</v>
      </c>
      <c r="C2626" s="3" t="s">
        <v>2624</v>
      </c>
      <c r="D2626" s="3" t="s">
        <v>6734</v>
      </c>
      <c r="E2626"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41144.088217592594</v>
      </c>
      <c r="T2626" s="10">
        <f t="shared" si="163"/>
        <v>41165.088217592594</v>
      </c>
    </row>
    <row r="2627" spans="1:20" ht="49" x14ac:dyDescent="0.25">
      <c r="A2627" s="6">
        <f t="shared" ref="A2627:A2690" si="164">((F2627-E2627)/E2627+1)*100</f>
        <v>956</v>
      </c>
      <c r="B2627">
        <v>2625</v>
      </c>
      <c r="C2627" s="3" t="s">
        <v>2625</v>
      </c>
      <c r="D2627" s="3" t="s">
        <v>6735</v>
      </c>
      <c r="E2627">
        <v>150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>
        <f t="shared" ref="P2627:P2690" si="165">F2627/M2627</f>
        <v>27.576923076923077</v>
      </c>
      <c r="Q2627" t="s">
        <v>8319</v>
      </c>
      <c r="R2627" t="s">
        <v>8355</v>
      </c>
      <c r="S2627" s="10">
        <f t="shared" ref="S2627:S2690" si="166">(((K2627/60)/60)/24)+DATE(1970,1,1)+(-8/24)</f>
        <v>42658.476944444446</v>
      </c>
      <c r="T2627" s="10">
        <f t="shared" ref="T2627:T2690" si="167">(((J2627/60)/60)/24)+DATE(1970,1,1)+(-8/24)</f>
        <v>42683.518611111103</v>
      </c>
    </row>
    <row r="2628" spans="1:20" ht="49" x14ac:dyDescent="0.25">
      <c r="A2628" s="6">
        <f t="shared" si="164"/>
        <v>112.00000000000001</v>
      </c>
      <c r="B2628">
        <v>2626</v>
      </c>
      <c r="C2628" s="3" t="s">
        <v>2626</v>
      </c>
      <c r="D2628" s="3" t="s">
        <v>6736</v>
      </c>
      <c r="E2628"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42128.29478009259</v>
      </c>
      <c r="T2628" s="10">
        <f t="shared" si="167"/>
        <v>42158.29478009259</v>
      </c>
    </row>
    <row r="2629" spans="1:20" ht="49" x14ac:dyDescent="0.25">
      <c r="A2629" s="6">
        <f t="shared" si="164"/>
        <v>646.66666666666663</v>
      </c>
      <c r="B2629">
        <v>2627</v>
      </c>
      <c r="C2629" s="3" t="s">
        <v>2627</v>
      </c>
      <c r="D2629" s="3" t="s">
        <v>6737</v>
      </c>
      <c r="E2629"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42304.496076388888</v>
      </c>
      <c r="T2629" s="10">
        <f t="shared" si="167"/>
        <v>42334.53774305556</v>
      </c>
    </row>
    <row r="2630" spans="1:20" ht="33" x14ac:dyDescent="0.25">
      <c r="A2630" s="6">
        <f t="shared" si="164"/>
        <v>110.36948748510132</v>
      </c>
      <c r="B2630">
        <v>2628</v>
      </c>
      <c r="C2630" s="3" t="s">
        <v>2628</v>
      </c>
      <c r="D2630" s="3" t="s">
        <v>6738</v>
      </c>
      <c r="E2630"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41953.632719907408</v>
      </c>
      <c r="T2630" s="10">
        <f t="shared" si="167"/>
        <v>41973.632719907408</v>
      </c>
    </row>
    <row r="2631" spans="1:20" ht="33" x14ac:dyDescent="0.25">
      <c r="A2631" s="6">
        <f t="shared" si="164"/>
        <v>127.74000000000001</v>
      </c>
      <c r="B2631">
        <v>2629</v>
      </c>
      <c r="C2631" s="3" t="s">
        <v>2629</v>
      </c>
      <c r="D2631" s="3" t="s">
        <v>6739</v>
      </c>
      <c r="E2631">
        <v>5000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42108.205115740733</v>
      </c>
      <c r="T2631" s="10">
        <f t="shared" si="167"/>
        <v>42138.205115740733</v>
      </c>
    </row>
    <row r="2632" spans="1:20" ht="49" x14ac:dyDescent="0.25">
      <c r="A2632" s="6">
        <f t="shared" si="164"/>
        <v>157.9</v>
      </c>
      <c r="B2632">
        <v>2630</v>
      </c>
      <c r="C2632" s="3" t="s">
        <v>2630</v>
      </c>
      <c r="D2632" s="3" t="s">
        <v>6740</v>
      </c>
      <c r="E2632">
        <v>2000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42523.772129629629</v>
      </c>
      <c r="T2632" s="10">
        <f t="shared" si="167"/>
        <v>42551.083333333336</v>
      </c>
    </row>
    <row r="2633" spans="1:20" ht="49" x14ac:dyDescent="0.25">
      <c r="A2633" s="6">
        <f t="shared" si="164"/>
        <v>114.66525000000001</v>
      </c>
      <c r="B2633">
        <v>2631</v>
      </c>
      <c r="C2633" s="3" t="s">
        <v>2631</v>
      </c>
      <c r="D2633" s="3" t="s">
        <v>6741</v>
      </c>
      <c r="E2633"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42217.835960648146</v>
      </c>
      <c r="T2633" s="10">
        <f t="shared" si="167"/>
        <v>42245.835960648146</v>
      </c>
    </row>
    <row r="2634" spans="1:20" ht="49" x14ac:dyDescent="0.25">
      <c r="A2634" s="6">
        <f t="shared" si="164"/>
        <v>137.00934579439252</v>
      </c>
      <c r="B2634">
        <v>2632</v>
      </c>
      <c r="C2634" s="3" t="s">
        <v>2632</v>
      </c>
      <c r="D2634" s="3" t="s">
        <v>6742</v>
      </c>
      <c r="E2634"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42493.728460648148</v>
      </c>
      <c r="T2634" s="10">
        <f t="shared" si="167"/>
        <v>42518.728460648148</v>
      </c>
    </row>
    <row r="2635" spans="1:20" ht="49" x14ac:dyDescent="0.25">
      <c r="A2635" s="6">
        <f t="shared" si="164"/>
        <v>354.62</v>
      </c>
      <c r="B2635">
        <v>2633</v>
      </c>
      <c r="C2635" s="3" t="s">
        <v>2633</v>
      </c>
      <c r="D2635" s="3" t="s">
        <v>6743</v>
      </c>
      <c r="E2635"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41667.489953703705</v>
      </c>
      <c r="T2635" s="10">
        <f t="shared" si="167"/>
        <v>41697.625</v>
      </c>
    </row>
    <row r="2636" spans="1:20" ht="49" x14ac:dyDescent="0.25">
      <c r="A2636" s="6">
        <f t="shared" si="164"/>
        <v>106.02150537634409</v>
      </c>
      <c r="B2636">
        <v>2634</v>
      </c>
      <c r="C2636" s="3" t="s">
        <v>2634</v>
      </c>
      <c r="D2636" s="3" t="s">
        <v>6744</v>
      </c>
      <c r="E2636"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42612.323159722226</v>
      </c>
      <c r="T2636" s="10">
        <f t="shared" si="167"/>
        <v>42642.323159722226</v>
      </c>
    </row>
    <row r="2637" spans="1:20" ht="49" x14ac:dyDescent="0.25">
      <c r="A2637" s="6">
        <f t="shared" si="164"/>
        <v>100</v>
      </c>
      <c r="B2637">
        <v>2635</v>
      </c>
      <c r="C2637" s="3" t="s">
        <v>2635</v>
      </c>
      <c r="D2637" s="3" t="s">
        <v>6745</v>
      </c>
      <c r="E2637">
        <v>11500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42037.617604166669</v>
      </c>
      <c r="T2637" s="10">
        <f t="shared" si="167"/>
        <v>42072.575937499998</v>
      </c>
    </row>
    <row r="2638" spans="1:20" ht="49" x14ac:dyDescent="0.25">
      <c r="A2638" s="6">
        <f t="shared" si="164"/>
        <v>187.3</v>
      </c>
      <c r="B2638">
        <v>2636</v>
      </c>
      <c r="C2638" s="3" t="s">
        <v>2636</v>
      </c>
      <c r="D2638" s="3" t="s">
        <v>6746</v>
      </c>
      <c r="E2638"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42636.281412037039</v>
      </c>
      <c r="T2638" s="10">
        <f t="shared" si="167"/>
        <v>42658.708333333336</v>
      </c>
    </row>
    <row r="2639" spans="1:20" ht="33" x14ac:dyDescent="0.25">
      <c r="A2639" s="6">
        <f t="shared" si="164"/>
        <v>166.2</v>
      </c>
      <c r="B2639">
        <v>2637</v>
      </c>
      <c r="C2639" s="3" t="s">
        <v>2637</v>
      </c>
      <c r="D2639" s="3" t="s">
        <v>6747</v>
      </c>
      <c r="E2639"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42639.216145833336</v>
      </c>
      <c r="T2639" s="10">
        <f t="shared" si="167"/>
        <v>42655.216145833336</v>
      </c>
    </row>
    <row r="2640" spans="1:20" ht="49" x14ac:dyDescent="0.25">
      <c r="A2640" s="6">
        <f t="shared" si="164"/>
        <v>101.72910662824208</v>
      </c>
      <c r="B2640">
        <v>2638</v>
      </c>
      <c r="C2640" s="3" t="s">
        <v>2638</v>
      </c>
      <c r="D2640" s="3" t="s">
        <v>6748</v>
      </c>
      <c r="E2640"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41989.57980324074</v>
      </c>
      <c r="T2640" s="10">
        <f t="shared" si="167"/>
        <v>42019.57980324074</v>
      </c>
    </row>
    <row r="2641" spans="1:20" ht="49" x14ac:dyDescent="0.25">
      <c r="A2641" s="6">
        <f t="shared" si="164"/>
        <v>164</v>
      </c>
      <c r="B2641">
        <v>2639</v>
      </c>
      <c r="C2641" s="3" t="s">
        <v>2639</v>
      </c>
      <c r="D2641" s="3" t="s">
        <v>6749</v>
      </c>
      <c r="E2641">
        <v>300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42024.531805555554</v>
      </c>
      <c r="T2641" s="10">
        <f t="shared" si="167"/>
        <v>42054.531805555554</v>
      </c>
    </row>
    <row r="2642" spans="1:20" ht="65" x14ac:dyDescent="0.25">
      <c r="A2642" s="6">
        <f t="shared" si="164"/>
        <v>105.66666666666666</v>
      </c>
      <c r="B2642">
        <v>2640</v>
      </c>
      <c r="C2642" s="3" t="s">
        <v>2640</v>
      </c>
      <c r="D2642" s="3" t="s">
        <v>6750</v>
      </c>
      <c r="E2642"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42102.827245370368</v>
      </c>
      <c r="T2642" s="10">
        <f t="shared" si="167"/>
        <v>42162.827245370368</v>
      </c>
    </row>
    <row r="2643" spans="1:20" ht="33" x14ac:dyDescent="0.25">
      <c r="A2643" s="6">
        <f t="shared" si="164"/>
        <v>1.0000000000000009</v>
      </c>
      <c r="B2643">
        <v>2641</v>
      </c>
      <c r="C2643" s="3" t="s">
        <v>2641</v>
      </c>
      <c r="D2643" s="3" t="s">
        <v>6751</v>
      </c>
      <c r="E2643">
        <v>1500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41880.493784722217</v>
      </c>
      <c r="T2643" s="10">
        <f t="shared" si="167"/>
        <v>41897.506249999999</v>
      </c>
    </row>
    <row r="2644" spans="1:20" ht="65" x14ac:dyDescent="0.25">
      <c r="A2644" s="6">
        <f t="shared" si="164"/>
        <v>0</v>
      </c>
      <c r="B2644">
        <v>2642</v>
      </c>
      <c r="C2644" s="3" t="s">
        <v>2642</v>
      </c>
      <c r="D2644" s="3" t="s">
        <v>6752</v>
      </c>
      <c r="E2644">
        <v>500000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42535.91328703703</v>
      </c>
      <c r="T2644" s="10">
        <f t="shared" si="167"/>
        <v>42565.956249999996</v>
      </c>
    </row>
    <row r="2645" spans="1:20" ht="49" x14ac:dyDescent="0.25">
      <c r="A2645" s="6">
        <f t="shared" si="164"/>
        <v>33.559731000000006</v>
      </c>
      <c r="B2645">
        <v>2643</v>
      </c>
      <c r="C2645" s="3" t="s">
        <v>2643</v>
      </c>
      <c r="D2645" s="3" t="s">
        <v>6753</v>
      </c>
      <c r="E2645">
        <v>1000000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42689.249016203699</v>
      </c>
      <c r="T2645" s="10">
        <f t="shared" si="167"/>
        <v>42724.999305555553</v>
      </c>
    </row>
    <row r="2646" spans="1:20" ht="49" x14ac:dyDescent="0.25">
      <c r="A2646" s="6">
        <f t="shared" si="164"/>
        <v>2.0530000000000048</v>
      </c>
      <c r="B2646">
        <v>2644</v>
      </c>
      <c r="C2646" s="3" t="s">
        <v>2644</v>
      </c>
      <c r="D2646" s="3" t="s">
        <v>6754</v>
      </c>
      <c r="E2646">
        <v>100000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42774.458738425928</v>
      </c>
      <c r="T2646" s="10">
        <f t="shared" si="167"/>
        <v>42804.458738425928</v>
      </c>
    </row>
    <row r="2647" spans="1:20" ht="49" x14ac:dyDescent="0.25">
      <c r="A2647" s="6">
        <f t="shared" si="164"/>
        <v>10.499999999999998</v>
      </c>
      <c r="B2647">
        <v>2645</v>
      </c>
      <c r="C2647" s="3" t="s">
        <v>2645</v>
      </c>
      <c r="D2647" s="3" t="s">
        <v>6755</v>
      </c>
      <c r="E2647">
        <v>20000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41921.509293981479</v>
      </c>
      <c r="T2647" s="10">
        <f t="shared" si="167"/>
        <v>41951.550960648143</v>
      </c>
    </row>
    <row r="2648" spans="1:20" ht="49" x14ac:dyDescent="0.25">
      <c r="A2648" s="6">
        <f t="shared" si="164"/>
        <v>8.4172839999999916</v>
      </c>
      <c r="B2648">
        <v>2646</v>
      </c>
      <c r="C2648" s="3" t="s">
        <v>2646</v>
      </c>
      <c r="D2648" s="3" t="s">
        <v>6756</v>
      </c>
      <c r="E2648">
        <v>500000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42225.97996527778</v>
      </c>
      <c r="T2648" s="10">
        <f t="shared" si="167"/>
        <v>42255.97996527778</v>
      </c>
    </row>
    <row r="2649" spans="1:20" ht="49" x14ac:dyDescent="0.25">
      <c r="A2649" s="6">
        <f t="shared" si="164"/>
        <v>1.4399999999999968</v>
      </c>
      <c r="B2649">
        <v>2647</v>
      </c>
      <c r="C2649" s="3" t="s">
        <v>2647</v>
      </c>
      <c r="D2649" s="3" t="s">
        <v>6757</v>
      </c>
      <c r="E2649">
        <v>2500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42199.928460648145</v>
      </c>
      <c r="T2649" s="10">
        <f t="shared" si="167"/>
        <v>42229.928460648145</v>
      </c>
    </row>
    <row r="2650" spans="1:20" ht="49" x14ac:dyDescent="0.25">
      <c r="A2650" s="6">
        <f t="shared" si="164"/>
        <v>0.88333333333333597</v>
      </c>
      <c r="B2650">
        <v>2648</v>
      </c>
      <c r="C2650" s="3" t="s">
        <v>2648</v>
      </c>
      <c r="D2650" s="3" t="s">
        <v>6758</v>
      </c>
      <c r="E2650">
        <v>12000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42408.381481481476</v>
      </c>
      <c r="T2650" s="10">
        <f t="shared" si="167"/>
        <v>42438.381481481476</v>
      </c>
    </row>
    <row r="2651" spans="1:20" ht="18" x14ac:dyDescent="0.25">
      <c r="A2651" s="6">
        <f t="shared" si="164"/>
        <v>9.9199999999999289E-2</v>
      </c>
      <c r="B2651">
        <v>2649</v>
      </c>
      <c r="C2651" s="3" t="s">
        <v>2649</v>
      </c>
      <c r="D2651" s="3" t="s">
        <v>6759</v>
      </c>
      <c r="E2651">
        <v>125000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42341.663668981484</v>
      </c>
      <c r="T2651" s="10">
        <f t="shared" si="167"/>
        <v>42401.663668981484</v>
      </c>
    </row>
    <row r="2652" spans="1:20" ht="49" x14ac:dyDescent="0.25">
      <c r="A2652" s="6">
        <f t="shared" si="164"/>
        <v>0.59666666666666757</v>
      </c>
      <c r="B2652">
        <v>2650</v>
      </c>
      <c r="C2652" s="3" t="s">
        <v>2650</v>
      </c>
      <c r="D2652" s="3" t="s">
        <v>6760</v>
      </c>
      <c r="E2652">
        <v>60000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42695.291006944441</v>
      </c>
      <c r="T2652" s="10">
        <f t="shared" si="167"/>
        <v>42725.291006944441</v>
      </c>
    </row>
    <row r="2653" spans="1:20" ht="49" x14ac:dyDescent="0.25">
      <c r="A2653" s="6">
        <f t="shared" si="164"/>
        <v>1.8689285714285742</v>
      </c>
      <c r="B2653">
        <v>2651</v>
      </c>
      <c r="C2653" s="3" t="s">
        <v>2651</v>
      </c>
      <c r="D2653" s="3" t="s">
        <v>6761</v>
      </c>
      <c r="E2653">
        <v>280000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42327.472326388881</v>
      </c>
      <c r="T2653" s="10">
        <f t="shared" si="167"/>
        <v>42355.472326388881</v>
      </c>
    </row>
    <row r="2654" spans="1:20" ht="49" x14ac:dyDescent="0.25">
      <c r="A2654" s="6">
        <f t="shared" si="164"/>
        <v>0.88500000000000245</v>
      </c>
      <c r="B2654">
        <v>2652</v>
      </c>
      <c r="C2654" s="3" t="s">
        <v>2652</v>
      </c>
      <c r="D2654" s="3" t="s">
        <v>6762</v>
      </c>
      <c r="E2654">
        <v>100000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41952.825520833336</v>
      </c>
      <c r="T2654" s="10">
        <f t="shared" si="167"/>
        <v>41982.825520833336</v>
      </c>
    </row>
    <row r="2655" spans="1:20" ht="49" x14ac:dyDescent="0.25">
      <c r="A2655" s="6">
        <f t="shared" si="164"/>
        <v>11.521568627450984</v>
      </c>
      <c r="B2655">
        <v>2653</v>
      </c>
      <c r="C2655" s="3" t="s">
        <v>2653</v>
      </c>
      <c r="D2655" s="3" t="s">
        <v>6763</v>
      </c>
      <c r="E2655">
        <v>51000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41771.318599537037</v>
      </c>
      <c r="T2655" s="10">
        <f t="shared" si="167"/>
        <v>41802.833333333328</v>
      </c>
    </row>
    <row r="2656" spans="1:20" ht="49" x14ac:dyDescent="0.25">
      <c r="A2656" s="6">
        <f t="shared" si="164"/>
        <v>5.1000000000001044E-2</v>
      </c>
      <c r="B2656">
        <v>2654</v>
      </c>
      <c r="C2656" s="3" t="s">
        <v>2654</v>
      </c>
      <c r="D2656" s="3" t="s">
        <v>6764</v>
      </c>
      <c r="E2656">
        <v>100000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42055.26766203704</v>
      </c>
      <c r="T2656" s="10">
        <f t="shared" si="167"/>
        <v>42115.225995370369</v>
      </c>
    </row>
    <row r="2657" spans="1:20" ht="18" x14ac:dyDescent="0.25">
      <c r="A2657" s="6">
        <f t="shared" si="164"/>
        <v>21.033333333333339</v>
      </c>
      <c r="B2657">
        <v>2655</v>
      </c>
      <c r="C2657" s="3" t="s">
        <v>2655</v>
      </c>
      <c r="D2657" s="3" t="s">
        <v>6765</v>
      </c>
      <c r="E2657">
        <v>15000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42381.532951388886</v>
      </c>
      <c r="T2657" s="10">
        <f t="shared" si="167"/>
        <v>42409.499999999993</v>
      </c>
    </row>
    <row r="2658" spans="1:20" ht="33" x14ac:dyDescent="0.25">
      <c r="A2658" s="6">
        <f t="shared" si="164"/>
        <v>11.436666666666662</v>
      </c>
      <c r="B2658">
        <v>2656</v>
      </c>
      <c r="C2658" s="3" t="s">
        <v>2656</v>
      </c>
      <c r="D2658" s="3" t="s">
        <v>6766</v>
      </c>
      <c r="E2658">
        <v>150000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42767.355185185181</v>
      </c>
      <c r="T2658" s="10">
        <f t="shared" si="167"/>
        <v>42806.458333333336</v>
      </c>
    </row>
    <row r="2659" spans="1:20" ht="49" x14ac:dyDescent="0.25">
      <c r="A2659" s="6">
        <f t="shared" si="164"/>
        <v>18.737933333333334</v>
      </c>
      <c r="B2659">
        <v>2657</v>
      </c>
      <c r="C2659" s="3" t="s">
        <v>2657</v>
      </c>
      <c r="D2659" s="3" t="s">
        <v>6767</v>
      </c>
      <c r="E2659">
        <v>30000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42551.595520833333</v>
      </c>
      <c r="T2659" s="10">
        <f t="shared" si="167"/>
        <v>42584.729166666664</v>
      </c>
    </row>
    <row r="2660" spans="1:20" ht="49" x14ac:dyDescent="0.25">
      <c r="A2660" s="6">
        <f t="shared" si="164"/>
        <v>9.2857142857138975E-2</v>
      </c>
      <c r="B2660">
        <v>2658</v>
      </c>
      <c r="C2660" s="3" t="s">
        <v>2658</v>
      </c>
      <c r="D2660" s="3" t="s">
        <v>6768</v>
      </c>
      <c r="E2660">
        <v>98000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42551.550856481481</v>
      </c>
      <c r="T2660" s="10">
        <f t="shared" si="167"/>
        <v>42581.550856481481</v>
      </c>
    </row>
    <row r="2661" spans="1:20" ht="18" x14ac:dyDescent="0.25">
      <c r="A2661" s="6">
        <f t="shared" si="164"/>
        <v>2.7204081632653088</v>
      </c>
      <c r="B2661">
        <v>2659</v>
      </c>
      <c r="C2661" s="3" t="s">
        <v>2659</v>
      </c>
      <c r="D2661" s="3" t="s">
        <v>6769</v>
      </c>
      <c r="E2661">
        <v>49000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42081.736226851855</v>
      </c>
      <c r="T2661" s="10">
        <f t="shared" si="167"/>
        <v>42111.736226851855</v>
      </c>
    </row>
    <row r="2662" spans="1:20" ht="49" x14ac:dyDescent="0.25">
      <c r="A2662" s="6">
        <f t="shared" si="164"/>
        <v>9.5000000000000639E-2</v>
      </c>
      <c r="B2662">
        <v>2660</v>
      </c>
      <c r="C2662" s="3" t="s">
        <v>2660</v>
      </c>
      <c r="D2662" s="3" t="s">
        <v>6770</v>
      </c>
      <c r="E2662">
        <v>20000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42272.379837962959</v>
      </c>
      <c r="T2662" s="10">
        <f t="shared" si="167"/>
        <v>42332.421504629623</v>
      </c>
    </row>
    <row r="2663" spans="1:20" ht="49" x14ac:dyDescent="0.25">
      <c r="A2663" s="6">
        <f t="shared" si="164"/>
        <v>102.89999999999999</v>
      </c>
      <c r="B2663">
        <v>2661</v>
      </c>
      <c r="C2663" s="3" t="s">
        <v>2661</v>
      </c>
      <c r="D2663" s="3" t="s">
        <v>6771</v>
      </c>
      <c r="E2663"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41542.625115740739</v>
      </c>
      <c r="T2663" s="10">
        <f t="shared" si="167"/>
        <v>41572.625115740739</v>
      </c>
    </row>
    <row r="2664" spans="1:20" ht="49" x14ac:dyDescent="0.25">
      <c r="A2664" s="6">
        <f t="shared" si="164"/>
        <v>106.80000000000001</v>
      </c>
      <c r="B2664">
        <v>2662</v>
      </c>
      <c r="C2664" s="3" t="s">
        <v>2662</v>
      </c>
      <c r="D2664" s="3" t="s">
        <v>6772</v>
      </c>
      <c r="E2664"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42207.413344907407</v>
      </c>
      <c r="T2664" s="10">
        <f t="shared" si="167"/>
        <v>42237.413344907407</v>
      </c>
    </row>
    <row r="2665" spans="1:20" ht="49" x14ac:dyDescent="0.25">
      <c r="A2665" s="6">
        <f t="shared" si="164"/>
        <v>104.59625</v>
      </c>
      <c r="B2665">
        <v>2663</v>
      </c>
      <c r="C2665" s="3" t="s">
        <v>2663</v>
      </c>
      <c r="D2665" s="3" t="s">
        <v>6773</v>
      </c>
      <c r="E2665">
        <v>20000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42222.28943287037</v>
      </c>
      <c r="T2665" s="10">
        <f t="shared" si="167"/>
        <v>42251.291666666664</v>
      </c>
    </row>
    <row r="2666" spans="1:20" ht="49" x14ac:dyDescent="0.25">
      <c r="A2666" s="6">
        <f t="shared" si="164"/>
        <v>103.42857142857143</v>
      </c>
      <c r="B2666">
        <v>2664</v>
      </c>
      <c r="C2666" s="3" t="s">
        <v>2664</v>
      </c>
      <c r="D2666" s="3" t="s">
        <v>6774</v>
      </c>
      <c r="E2666"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42312.692094907405</v>
      </c>
      <c r="T2666" s="10">
        <f t="shared" si="167"/>
        <v>42346.957638888889</v>
      </c>
    </row>
    <row r="2667" spans="1:20" ht="49" x14ac:dyDescent="0.25">
      <c r="A2667" s="6">
        <f t="shared" si="164"/>
        <v>123.14285714285714</v>
      </c>
      <c r="B2667">
        <v>2665</v>
      </c>
      <c r="C2667" s="3" t="s">
        <v>2665</v>
      </c>
      <c r="D2667" s="3" t="s">
        <v>6775</v>
      </c>
      <c r="E2667"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42083.562199074069</v>
      </c>
      <c r="T2667" s="10">
        <f t="shared" si="167"/>
        <v>42128.562199074069</v>
      </c>
    </row>
    <row r="2668" spans="1:20" ht="49" x14ac:dyDescent="0.25">
      <c r="A2668" s="6">
        <f t="shared" si="164"/>
        <v>159.29509999999999</v>
      </c>
      <c r="B2668">
        <v>2666</v>
      </c>
      <c r="C2668" s="3" t="s">
        <v>2666</v>
      </c>
      <c r="D2668" s="3" t="s">
        <v>6776</v>
      </c>
      <c r="E2668"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42235.43100694444</v>
      </c>
      <c r="T2668" s="10">
        <f t="shared" si="167"/>
        <v>42272.541666666664</v>
      </c>
    </row>
    <row r="2669" spans="1:20" ht="49" x14ac:dyDescent="0.25">
      <c r="A2669" s="6">
        <f t="shared" si="164"/>
        <v>110.66666666666667</v>
      </c>
      <c r="B2669">
        <v>2667</v>
      </c>
      <c r="C2669" s="3" t="s">
        <v>2667</v>
      </c>
      <c r="D2669" s="3" t="s">
        <v>6777</v>
      </c>
      <c r="E2669"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42380.592777777776</v>
      </c>
      <c r="T2669" s="10">
        <f t="shared" si="167"/>
        <v>42410.592777777776</v>
      </c>
    </row>
    <row r="2670" spans="1:20" ht="33" x14ac:dyDescent="0.25">
      <c r="A2670" s="6">
        <f t="shared" si="164"/>
        <v>170.7</v>
      </c>
      <c r="B2670">
        <v>2668</v>
      </c>
      <c r="C2670" s="3" t="s">
        <v>2668</v>
      </c>
      <c r="D2670" s="3" t="s">
        <v>6778</v>
      </c>
      <c r="E2670">
        <v>1000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42275.255381944437</v>
      </c>
      <c r="T2670" s="10">
        <f t="shared" si="167"/>
        <v>42317.272222222215</v>
      </c>
    </row>
    <row r="2671" spans="1:20" ht="49" x14ac:dyDescent="0.25">
      <c r="A2671" s="6">
        <f t="shared" si="164"/>
        <v>125.125</v>
      </c>
      <c r="B2671">
        <v>2669</v>
      </c>
      <c r="C2671" s="3" t="s">
        <v>2669</v>
      </c>
      <c r="D2671" s="3" t="s">
        <v>6779</v>
      </c>
      <c r="E2671"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42318.702499999999</v>
      </c>
      <c r="T2671" s="10">
        <f t="shared" si="167"/>
        <v>42378.702499999999</v>
      </c>
    </row>
    <row r="2672" spans="1:20" ht="49" x14ac:dyDescent="0.25">
      <c r="A2672" s="6">
        <f t="shared" si="164"/>
        <v>6.4158609339642014</v>
      </c>
      <c r="B2672">
        <v>2670</v>
      </c>
      <c r="C2672" s="3" t="s">
        <v>2670</v>
      </c>
      <c r="D2672" s="3" t="s">
        <v>6780</v>
      </c>
      <c r="E2672">
        <v>38888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41820.687268518515</v>
      </c>
      <c r="T2672" s="10">
        <f t="shared" si="167"/>
        <v>41848.687268518515</v>
      </c>
    </row>
    <row r="2673" spans="1:20" ht="49" x14ac:dyDescent="0.25">
      <c r="A2673" s="6">
        <f t="shared" si="164"/>
        <v>11.343999999999998</v>
      </c>
      <c r="B2673">
        <v>2671</v>
      </c>
      <c r="C2673" s="3" t="s">
        <v>2671</v>
      </c>
      <c r="D2673" s="3" t="s">
        <v>6781</v>
      </c>
      <c r="E2673">
        <v>25000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41962.415694444448</v>
      </c>
      <c r="T2673" s="10">
        <f t="shared" si="167"/>
        <v>41992.484722222223</v>
      </c>
    </row>
    <row r="2674" spans="1:20" ht="49" x14ac:dyDescent="0.25">
      <c r="A2674" s="6">
        <f t="shared" si="164"/>
        <v>33.19</v>
      </c>
      <c r="B2674">
        <v>2672</v>
      </c>
      <c r="C2674" s="3" t="s">
        <v>2672</v>
      </c>
      <c r="D2674" s="3" t="s">
        <v>6782</v>
      </c>
      <c r="E2674">
        <v>10000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42344.550810185181</v>
      </c>
      <c r="T2674" s="10">
        <f t="shared" si="167"/>
        <v>42365.916666666664</v>
      </c>
    </row>
    <row r="2675" spans="1:20" ht="49" x14ac:dyDescent="0.25">
      <c r="A2675" s="6">
        <f t="shared" si="164"/>
        <v>27.580000000000005</v>
      </c>
      <c r="B2675">
        <v>2673</v>
      </c>
      <c r="C2675" s="3" t="s">
        <v>2673</v>
      </c>
      <c r="D2675" s="3" t="s">
        <v>6783</v>
      </c>
      <c r="E2675">
        <v>40000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41912.208321759259</v>
      </c>
      <c r="T2675" s="10">
        <f t="shared" si="167"/>
        <v>41941.614583333328</v>
      </c>
    </row>
    <row r="2676" spans="1:20" ht="65" x14ac:dyDescent="0.25">
      <c r="A2676" s="6">
        <f t="shared" si="164"/>
        <v>62.84</v>
      </c>
      <c r="B2676">
        <v>2674</v>
      </c>
      <c r="C2676" s="3" t="s">
        <v>2674</v>
      </c>
      <c r="D2676" s="3" t="s">
        <v>6784</v>
      </c>
      <c r="E2676">
        <v>35000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42529.299421296295</v>
      </c>
      <c r="T2676" s="10">
        <f t="shared" si="167"/>
        <v>42555.874305555553</v>
      </c>
    </row>
    <row r="2677" spans="1:20" ht="49" x14ac:dyDescent="0.25">
      <c r="A2677" s="6">
        <f t="shared" si="164"/>
        <v>7.5879999999999947</v>
      </c>
      <c r="B2677">
        <v>2675</v>
      </c>
      <c r="C2677" s="3" t="s">
        <v>2675</v>
      </c>
      <c r="D2677" s="3" t="s">
        <v>6785</v>
      </c>
      <c r="E2677">
        <v>25000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41923.524178240739</v>
      </c>
      <c r="T2677" s="10">
        <f t="shared" si="167"/>
        <v>41953.565844907404</v>
      </c>
    </row>
    <row r="2678" spans="1:20" ht="49" x14ac:dyDescent="0.25">
      <c r="A2678" s="6">
        <f t="shared" si="164"/>
        <v>50.38095238095238</v>
      </c>
      <c r="B2678">
        <v>2676</v>
      </c>
      <c r="C2678" s="3" t="s">
        <v>2676</v>
      </c>
      <c r="D2678" s="3" t="s">
        <v>6786</v>
      </c>
      <c r="E2678">
        <v>2100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42482.291365740741</v>
      </c>
      <c r="T2678" s="10">
        <f t="shared" si="167"/>
        <v>42512.291365740741</v>
      </c>
    </row>
    <row r="2679" spans="1:20" ht="49" x14ac:dyDescent="0.25">
      <c r="A2679" s="6">
        <f t="shared" si="164"/>
        <v>17.512820512820515</v>
      </c>
      <c r="B2679">
        <v>2677</v>
      </c>
      <c r="C2679" s="3" t="s">
        <v>2677</v>
      </c>
      <c r="D2679" s="3" t="s">
        <v>6787</v>
      </c>
      <c r="E2679">
        <v>19500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41792.696099537032</v>
      </c>
      <c r="T2679" s="10">
        <f t="shared" si="167"/>
        <v>41822.696099537032</v>
      </c>
    </row>
    <row r="2680" spans="1:20" ht="49" x14ac:dyDescent="0.25">
      <c r="A2680" s="6">
        <f t="shared" si="164"/>
        <v>1.3750000000001261E-2</v>
      </c>
      <c r="B2680">
        <v>2678</v>
      </c>
      <c r="C2680" s="3" t="s">
        <v>2678</v>
      </c>
      <c r="D2680" s="3" t="s">
        <v>6788</v>
      </c>
      <c r="E2680">
        <v>8000000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42241.464872685181</v>
      </c>
      <c r="T2680" s="10">
        <f t="shared" si="167"/>
        <v>42271.464872685181</v>
      </c>
    </row>
    <row r="2681" spans="1:20" ht="49" x14ac:dyDescent="0.25">
      <c r="A2681" s="6">
        <f t="shared" si="164"/>
        <v>0.32999999999999696</v>
      </c>
      <c r="B2681">
        <v>2679</v>
      </c>
      <c r="C2681" s="3" t="s">
        <v>2679</v>
      </c>
      <c r="D2681" s="3" t="s">
        <v>6789</v>
      </c>
      <c r="E2681">
        <v>40000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42032.667754629627</v>
      </c>
      <c r="T2681" s="10">
        <f t="shared" si="167"/>
        <v>42062.667754629627</v>
      </c>
    </row>
    <row r="2682" spans="1:20" ht="18" x14ac:dyDescent="0.25">
      <c r="A2682" s="6">
        <f t="shared" si="164"/>
        <v>0.86249999999999938</v>
      </c>
      <c r="B2682">
        <v>2680</v>
      </c>
      <c r="C2682" s="3" t="s">
        <v>2680</v>
      </c>
      <c r="D2682" s="3" t="s">
        <v>6790</v>
      </c>
      <c r="E2682">
        <v>32000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42435.878368055557</v>
      </c>
      <c r="T2682" s="10">
        <f t="shared" si="167"/>
        <v>42465.836701388886</v>
      </c>
    </row>
    <row r="2683" spans="1:20" ht="49" x14ac:dyDescent="0.25">
      <c r="A2683" s="6">
        <f t="shared" si="164"/>
        <v>0.68749999999999645</v>
      </c>
      <c r="B2683">
        <v>2681</v>
      </c>
      <c r="C2683" s="3" t="s">
        <v>2681</v>
      </c>
      <c r="D2683" s="3" t="s">
        <v>6791</v>
      </c>
      <c r="E2683">
        <v>8000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41805.561921296292</v>
      </c>
      <c r="T2683" s="10">
        <f t="shared" si="167"/>
        <v>41830.561921296292</v>
      </c>
    </row>
    <row r="2684" spans="1:20" ht="49" x14ac:dyDescent="0.25">
      <c r="A2684" s="6">
        <f t="shared" si="164"/>
        <v>28.300000000000004</v>
      </c>
      <c r="B2684">
        <v>2682</v>
      </c>
      <c r="C2684" s="3" t="s">
        <v>2682</v>
      </c>
      <c r="D2684" s="3" t="s">
        <v>6792</v>
      </c>
      <c r="E2684">
        <v>6000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41932.538657407407</v>
      </c>
      <c r="T2684" s="10">
        <f t="shared" si="167"/>
        <v>41964.915972222218</v>
      </c>
    </row>
    <row r="2685" spans="1:20" ht="49" x14ac:dyDescent="0.25">
      <c r="A2685" s="6">
        <f t="shared" si="164"/>
        <v>0.23999999999999577</v>
      </c>
      <c r="B2685">
        <v>2683</v>
      </c>
      <c r="C2685" s="3" t="s">
        <v>2683</v>
      </c>
      <c r="D2685" s="3" t="s">
        <v>6793</v>
      </c>
      <c r="E2685">
        <v>15000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42034.421759259254</v>
      </c>
      <c r="T2685" s="10">
        <f t="shared" si="167"/>
        <v>42064.421759259254</v>
      </c>
    </row>
    <row r="2686" spans="1:20" ht="49" x14ac:dyDescent="0.25">
      <c r="A2686" s="6">
        <f t="shared" si="164"/>
        <v>1.1428571428571455</v>
      </c>
      <c r="B2686">
        <v>2684</v>
      </c>
      <c r="C2686" s="3" t="s">
        <v>2684</v>
      </c>
      <c r="D2686" s="3" t="s">
        <v>6794</v>
      </c>
      <c r="E2686">
        <v>70000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41820.581307870365</v>
      </c>
      <c r="T2686" s="10">
        <f t="shared" si="167"/>
        <v>41860.581307870365</v>
      </c>
    </row>
    <row r="2687" spans="1:20" ht="49" x14ac:dyDescent="0.25">
      <c r="A2687" s="6">
        <f t="shared" si="164"/>
        <v>1.9999999999997797E-2</v>
      </c>
      <c r="B2687">
        <v>2685</v>
      </c>
      <c r="C2687" s="3" t="s">
        <v>2685</v>
      </c>
      <c r="D2687" s="3" t="s">
        <v>6795</v>
      </c>
      <c r="E2687">
        <v>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42061.362615740734</v>
      </c>
      <c r="T2687" s="10">
        <f t="shared" si="167"/>
        <v>42121.320949074077</v>
      </c>
    </row>
    <row r="2688" spans="1:20" ht="49" x14ac:dyDescent="0.25">
      <c r="A2688" s="6">
        <f t="shared" si="164"/>
        <v>0</v>
      </c>
      <c r="B2688">
        <v>2686</v>
      </c>
      <c r="C2688" s="3" t="s">
        <v>2686</v>
      </c>
      <c r="D2688" s="3" t="s">
        <v>6796</v>
      </c>
      <c r="E2688">
        <v>30000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41892.641469907401</v>
      </c>
      <c r="T2688" s="10">
        <f t="shared" si="167"/>
        <v>41912.641469907401</v>
      </c>
    </row>
    <row r="2689" spans="1:20" ht="49" x14ac:dyDescent="0.25">
      <c r="A2689" s="6">
        <f t="shared" si="164"/>
        <v>0</v>
      </c>
      <c r="B2689">
        <v>2687</v>
      </c>
      <c r="C2689" s="3" t="s">
        <v>2687</v>
      </c>
      <c r="D2689" s="3" t="s">
        <v>6797</v>
      </c>
      <c r="E2689">
        <v>15000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42154.306921296295</v>
      </c>
      <c r="T2689" s="10">
        <f t="shared" si="167"/>
        <v>42184.306921296295</v>
      </c>
    </row>
    <row r="2690" spans="1:20" ht="33" x14ac:dyDescent="0.25">
      <c r="A2690" s="6">
        <f t="shared" si="164"/>
        <v>0.14800000000000368</v>
      </c>
      <c r="B2690">
        <v>2688</v>
      </c>
      <c r="C2690" s="3" t="s">
        <v>2688</v>
      </c>
      <c r="D2690" s="3" t="s">
        <v>6798</v>
      </c>
      <c r="E2690">
        <v>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42027.785532407412</v>
      </c>
      <c r="T2690" s="10">
        <f t="shared" si="167"/>
        <v>42058.791666666664</v>
      </c>
    </row>
    <row r="2691" spans="1:20" ht="49" x14ac:dyDescent="0.25">
      <c r="A2691" s="6">
        <f t="shared" ref="A2691:A2754" si="168">((F2691-E2691)/E2691+1)*100</f>
        <v>2.8571428571377844E-3</v>
      </c>
      <c r="B2691">
        <v>2689</v>
      </c>
      <c r="C2691" s="3" t="s">
        <v>2689</v>
      </c>
      <c r="D2691" s="3" t="s">
        <v>6799</v>
      </c>
      <c r="E2691">
        <v>35000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>
        <f t="shared" ref="P2691:P2754" si="169">F2691/M2691</f>
        <v>1</v>
      </c>
      <c r="Q2691" t="s">
        <v>8336</v>
      </c>
      <c r="R2691" t="s">
        <v>8337</v>
      </c>
      <c r="S2691" s="10">
        <f t="shared" ref="S2691:S2754" si="170">(((K2691/60)/60)/24)+DATE(1970,1,1)+(-8/24)</f>
        <v>42551.628356481473</v>
      </c>
      <c r="T2691" s="10">
        <f t="shared" ref="T2691:T2754" si="171">(((J2691/60)/60)/24)+DATE(1970,1,1)+(-8/24)</f>
        <v>42581.628356481473</v>
      </c>
    </row>
    <row r="2692" spans="1:20" ht="49" x14ac:dyDescent="0.25">
      <c r="A2692" s="6">
        <f t="shared" si="168"/>
        <v>10.7325</v>
      </c>
      <c r="B2692">
        <v>2690</v>
      </c>
      <c r="C2692" s="3" t="s">
        <v>2690</v>
      </c>
      <c r="D2692" s="3" t="s">
        <v>6800</v>
      </c>
      <c r="E2692">
        <v>80000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42112.77171296296</v>
      </c>
      <c r="T2692" s="10">
        <f t="shared" si="171"/>
        <v>42157.77171296296</v>
      </c>
    </row>
    <row r="2693" spans="1:20" ht="33" x14ac:dyDescent="0.25">
      <c r="A2693" s="6">
        <f t="shared" si="168"/>
        <v>5.384615384614877E-2</v>
      </c>
      <c r="B2693">
        <v>2691</v>
      </c>
      <c r="C2693" s="3" t="s">
        <v>2691</v>
      </c>
      <c r="D2693" s="3" t="s">
        <v>6801</v>
      </c>
      <c r="E2693">
        <v>65000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42089.390706018516</v>
      </c>
      <c r="T2693" s="10">
        <f t="shared" si="171"/>
        <v>42134.390706018516</v>
      </c>
    </row>
    <row r="2694" spans="1:20" ht="49" x14ac:dyDescent="0.25">
      <c r="A2694" s="6">
        <f t="shared" si="168"/>
        <v>0.71428571428571175</v>
      </c>
      <c r="B2694">
        <v>2692</v>
      </c>
      <c r="C2694" s="3" t="s">
        <v>2692</v>
      </c>
      <c r="D2694" s="3" t="s">
        <v>6802</v>
      </c>
      <c r="E2694">
        <v>3500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42058.000694444439</v>
      </c>
      <c r="T2694" s="10">
        <f t="shared" si="171"/>
        <v>42087.959027777775</v>
      </c>
    </row>
    <row r="2695" spans="1:20" ht="49" x14ac:dyDescent="0.25">
      <c r="A2695" s="6">
        <f t="shared" si="168"/>
        <v>0.80000000000000071</v>
      </c>
      <c r="B2695">
        <v>2693</v>
      </c>
      <c r="C2695" s="3" t="s">
        <v>2693</v>
      </c>
      <c r="D2695" s="3" t="s">
        <v>6803</v>
      </c>
      <c r="E2695">
        <v>5000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41833.805162037032</v>
      </c>
      <c r="T2695" s="10">
        <f t="shared" si="171"/>
        <v>41863.805162037032</v>
      </c>
    </row>
    <row r="2696" spans="1:20" ht="49" x14ac:dyDescent="0.25">
      <c r="A2696" s="6">
        <f t="shared" si="168"/>
        <v>3.3333333333329662E-3</v>
      </c>
      <c r="B2696">
        <v>2694</v>
      </c>
      <c r="C2696" s="3" t="s">
        <v>2694</v>
      </c>
      <c r="D2696" s="3" t="s">
        <v>6804</v>
      </c>
      <c r="E2696">
        <v>30000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41877.807164351849</v>
      </c>
      <c r="T2696" s="10">
        <f t="shared" si="171"/>
        <v>41907.807164351849</v>
      </c>
    </row>
    <row r="2697" spans="1:20" ht="33" x14ac:dyDescent="0.25">
      <c r="A2697" s="6">
        <f t="shared" si="168"/>
        <v>0.47333333333333671</v>
      </c>
      <c r="B2697">
        <v>2695</v>
      </c>
      <c r="C2697" s="3" t="s">
        <v>2695</v>
      </c>
      <c r="D2697" s="3" t="s">
        <v>6805</v>
      </c>
      <c r="E2697">
        <v>15000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42047.848587962959</v>
      </c>
      <c r="T2697" s="10">
        <f t="shared" si="171"/>
        <v>42107.806921296295</v>
      </c>
    </row>
    <row r="2698" spans="1:20" ht="49" x14ac:dyDescent="0.25">
      <c r="A2698" s="6">
        <f t="shared" si="168"/>
        <v>5.6499999999999995</v>
      </c>
      <c r="B2698">
        <v>2696</v>
      </c>
      <c r="C2698" s="3" t="s">
        <v>2696</v>
      </c>
      <c r="D2698" s="3" t="s">
        <v>6806</v>
      </c>
      <c r="E2698">
        <v>60000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41964.511111111111</v>
      </c>
      <c r="T2698" s="10">
        <f t="shared" si="171"/>
        <v>41998.511111111111</v>
      </c>
    </row>
    <row r="2699" spans="1:20" ht="49" x14ac:dyDescent="0.25">
      <c r="A2699" s="6">
        <f t="shared" si="168"/>
        <v>26.352173913043476</v>
      </c>
      <c r="B2699">
        <v>2697</v>
      </c>
      <c r="C2699" s="3" t="s">
        <v>2697</v>
      </c>
      <c r="D2699" s="3" t="s">
        <v>6807</v>
      </c>
      <c r="E2699">
        <v>23000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42187.606747685182</v>
      </c>
      <c r="T2699" s="10">
        <f t="shared" si="171"/>
        <v>42218.583333333336</v>
      </c>
    </row>
    <row r="2700" spans="1:20" ht="49" x14ac:dyDescent="0.25">
      <c r="A2700" s="6">
        <f t="shared" si="168"/>
        <v>0.32512500000000388</v>
      </c>
      <c r="B2700">
        <v>2698</v>
      </c>
      <c r="C2700" s="3" t="s">
        <v>2698</v>
      </c>
      <c r="D2700" s="3" t="s">
        <v>6808</v>
      </c>
      <c r="E2700">
        <v>8000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41787.564907407403</v>
      </c>
      <c r="T2700" s="10">
        <f t="shared" si="171"/>
        <v>41817.564907407403</v>
      </c>
    </row>
    <row r="2701" spans="1:20" ht="49" x14ac:dyDescent="0.25">
      <c r="A2701" s="6">
        <f t="shared" si="168"/>
        <v>0</v>
      </c>
      <c r="B2701">
        <v>2699</v>
      </c>
      <c r="C2701" s="3" t="s">
        <v>2699</v>
      </c>
      <c r="D2701" s="3" t="s">
        <v>6809</v>
      </c>
      <c r="E2701">
        <v>2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41829.563229166662</v>
      </c>
      <c r="T2701" s="10">
        <f t="shared" si="171"/>
        <v>41859.563229166662</v>
      </c>
    </row>
    <row r="2702" spans="1:20" ht="49" x14ac:dyDescent="0.25">
      <c r="A2702" s="6">
        <f t="shared" si="168"/>
        <v>0.7000700070006971</v>
      </c>
      <c r="B2702">
        <v>2700</v>
      </c>
      <c r="C2702" s="3" t="s">
        <v>2700</v>
      </c>
      <c r="D2702" s="3" t="s">
        <v>6810</v>
      </c>
      <c r="E2702">
        <v>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41870.541342592594</v>
      </c>
      <c r="T2702" s="10">
        <f t="shared" si="171"/>
        <v>41900.541342592594</v>
      </c>
    </row>
    <row r="2703" spans="1:20" ht="49" x14ac:dyDescent="0.25">
      <c r="A2703" s="6">
        <f t="shared" si="168"/>
        <v>46.176470588235297</v>
      </c>
      <c r="B2703">
        <v>2701</v>
      </c>
      <c r="C2703" s="3" t="s">
        <v>2701</v>
      </c>
      <c r="D2703" s="3" t="s">
        <v>6811</v>
      </c>
      <c r="E2703">
        <v>3400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42801.441365740735</v>
      </c>
      <c r="T2703" s="10">
        <f t="shared" si="171"/>
        <v>42832.399699074071</v>
      </c>
    </row>
    <row r="2704" spans="1:20" ht="49" x14ac:dyDescent="0.25">
      <c r="A2704" s="6">
        <f t="shared" si="168"/>
        <v>34.409999999999997</v>
      </c>
      <c r="B2704">
        <v>2702</v>
      </c>
      <c r="C2704" s="3" t="s">
        <v>2702</v>
      </c>
      <c r="D2704" s="3" t="s">
        <v>6812</v>
      </c>
      <c r="E2704">
        <v>10000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42800.468483796292</v>
      </c>
      <c r="T2704" s="10">
        <f t="shared" si="171"/>
        <v>42830.426817129628</v>
      </c>
    </row>
    <row r="2705" spans="1:20" ht="33" x14ac:dyDescent="0.25">
      <c r="A2705" s="6">
        <f t="shared" si="168"/>
        <v>103.75000000000001</v>
      </c>
      <c r="B2705">
        <v>2703</v>
      </c>
      <c r="C2705" s="3" t="s">
        <v>2703</v>
      </c>
      <c r="D2705" s="3" t="s">
        <v>6813</v>
      </c>
      <c r="E2705">
        <v>40000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42756.356828703698</v>
      </c>
      <c r="T2705" s="10">
        <f t="shared" si="171"/>
        <v>42816.315162037034</v>
      </c>
    </row>
    <row r="2706" spans="1:20" ht="49" x14ac:dyDescent="0.25">
      <c r="A2706" s="6">
        <f t="shared" si="168"/>
        <v>6.0263157894736796</v>
      </c>
      <c r="B2706">
        <v>2704</v>
      </c>
      <c r="C2706" s="3" t="s">
        <v>2704</v>
      </c>
      <c r="D2706" s="3" t="s">
        <v>6814</v>
      </c>
      <c r="E2706">
        <v>19000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42787.529097222221</v>
      </c>
      <c r="T2706" s="10">
        <f t="shared" si="171"/>
        <v>42830.48743055555</v>
      </c>
    </row>
    <row r="2707" spans="1:20" ht="33" x14ac:dyDescent="0.25">
      <c r="A2707" s="6">
        <f t="shared" si="168"/>
        <v>10.539393939393937</v>
      </c>
      <c r="B2707">
        <v>2705</v>
      </c>
      <c r="C2707" s="3" t="s">
        <v>2705</v>
      </c>
      <c r="D2707" s="3" t="s">
        <v>6815</v>
      </c>
      <c r="E2707">
        <v>16500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42773.58284722222</v>
      </c>
      <c r="T2707" s="10">
        <f t="shared" si="171"/>
        <v>42818.541180555556</v>
      </c>
    </row>
    <row r="2708" spans="1:20" ht="49" x14ac:dyDescent="0.25">
      <c r="A2708" s="6">
        <f t="shared" si="168"/>
        <v>112.29714285714284</v>
      </c>
      <c r="B2708">
        <v>2706</v>
      </c>
      <c r="C2708" s="3" t="s">
        <v>2706</v>
      </c>
      <c r="D2708" s="3" t="s">
        <v>6816</v>
      </c>
      <c r="E2708"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41898.961608796293</v>
      </c>
      <c r="T2708" s="10">
        <f t="shared" si="171"/>
        <v>41927.957638888889</v>
      </c>
    </row>
    <row r="2709" spans="1:20" ht="49" x14ac:dyDescent="0.25">
      <c r="A2709" s="6">
        <f t="shared" si="168"/>
        <v>350.84462500000001</v>
      </c>
      <c r="B2709">
        <v>2707</v>
      </c>
      <c r="C2709" s="3" t="s">
        <v>2707</v>
      </c>
      <c r="D2709" s="3" t="s">
        <v>6817</v>
      </c>
      <c r="E2709"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41391.449571759258</v>
      </c>
      <c r="T2709" s="10">
        <f t="shared" si="171"/>
        <v>41420.957638888889</v>
      </c>
    </row>
    <row r="2710" spans="1:20" ht="49" x14ac:dyDescent="0.25">
      <c r="A2710" s="6">
        <f t="shared" si="168"/>
        <v>233.21535</v>
      </c>
      <c r="B2710">
        <v>2708</v>
      </c>
      <c r="C2710" s="3" t="s">
        <v>2708</v>
      </c>
      <c r="D2710" s="3" t="s">
        <v>6818</v>
      </c>
      <c r="E2710">
        <v>20000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42512.364884259259</v>
      </c>
      <c r="T2710" s="10">
        <f t="shared" si="171"/>
        <v>42572.364884259259</v>
      </c>
    </row>
    <row r="2711" spans="1:20" ht="49" x14ac:dyDescent="0.25">
      <c r="A2711" s="6">
        <f t="shared" si="168"/>
        <v>101.60599999999999</v>
      </c>
      <c r="B2711">
        <v>2709</v>
      </c>
      <c r="C2711" s="3" t="s">
        <v>2709</v>
      </c>
      <c r="D2711" s="3" t="s">
        <v>6819</v>
      </c>
      <c r="E2711"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42611.816446759258</v>
      </c>
      <c r="T2711" s="10">
        <f t="shared" si="171"/>
        <v>42646.832638888889</v>
      </c>
    </row>
    <row r="2712" spans="1:20" ht="33" x14ac:dyDescent="0.25">
      <c r="A2712" s="6">
        <f t="shared" si="168"/>
        <v>153.90035000000003</v>
      </c>
      <c r="B2712">
        <v>2710</v>
      </c>
      <c r="C2712" s="3" t="s">
        <v>2710</v>
      </c>
      <c r="D2712" s="3" t="s">
        <v>6820</v>
      </c>
      <c r="E2712"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41827.896157407406</v>
      </c>
      <c r="T2712" s="10">
        <f t="shared" si="171"/>
        <v>41859.75</v>
      </c>
    </row>
    <row r="2713" spans="1:20" ht="49" x14ac:dyDescent="0.25">
      <c r="A2713" s="6">
        <f t="shared" si="168"/>
        <v>100.7161125319693</v>
      </c>
      <c r="B2713">
        <v>2711</v>
      </c>
      <c r="C2713" s="3" t="s">
        <v>2711</v>
      </c>
      <c r="D2713" s="3" t="s">
        <v>6821</v>
      </c>
      <c r="E2713">
        <v>3910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41780.411921296298</v>
      </c>
      <c r="T2713" s="10">
        <f t="shared" si="171"/>
        <v>41810.584027777775</v>
      </c>
    </row>
    <row r="2714" spans="1:20" ht="49" x14ac:dyDescent="0.25">
      <c r="A2714" s="6">
        <f t="shared" si="168"/>
        <v>131.38181818181818</v>
      </c>
      <c r="B2714">
        <v>2712</v>
      </c>
      <c r="C2714" s="3" t="s">
        <v>2712</v>
      </c>
      <c r="D2714" s="3" t="s">
        <v>6822</v>
      </c>
      <c r="E2714"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41431.728703703702</v>
      </c>
      <c r="T2714" s="10">
        <f t="shared" si="171"/>
        <v>41468.416666666664</v>
      </c>
    </row>
    <row r="2715" spans="1:20" ht="49" x14ac:dyDescent="0.25">
      <c r="A2715" s="6">
        <f t="shared" si="168"/>
        <v>102.24133333333334</v>
      </c>
      <c r="B2715">
        <v>2713</v>
      </c>
      <c r="C2715" s="3" t="s">
        <v>2713</v>
      </c>
      <c r="D2715" s="3" t="s">
        <v>6823</v>
      </c>
      <c r="E2715"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42322.320416666662</v>
      </c>
      <c r="T2715" s="10">
        <f t="shared" si="171"/>
        <v>42362.320416666662</v>
      </c>
    </row>
    <row r="2716" spans="1:20" ht="33" x14ac:dyDescent="0.25">
      <c r="A2716" s="6">
        <f t="shared" si="168"/>
        <v>116.35599999999999</v>
      </c>
      <c r="B2716">
        <v>2714</v>
      </c>
      <c r="C2716" s="3" t="s">
        <v>2714</v>
      </c>
      <c r="D2716" s="3" t="s">
        <v>6824</v>
      </c>
      <c r="E2716"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42629.321712962956</v>
      </c>
      <c r="T2716" s="10">
        <f t="shared" si="171"/>
        <v>42657.624999999993</v>
      </c>
    </row>
    <row r="2717" spans="1:20" ht="49" x14ac:dyDescent="0.25">
      <c r="A2717" s="6">
        <f t="shared" si="168"/>
        <v>264.62241666666665</v>
      </c>
      <c r="B2717">
        <v>2715</v>
      </c>
      <c r="C2717" s="3" t="s">
        <v>2715</v>
      </c>
      <c r="D2717" s="3" t="s">
        <v>6825</v>
      </c>
      <c r="E2717"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42387.065138888887</v>
      </c>
      <c r="T2717" s="10">
        <f t="shared" si="171"/>
        <v>42421.065138888887</v>
      </c>
    </row>
    <row r="2718" spans="1:20" ht="65" x14ac:dyDescent="0.25">
      <c r="A2718" s="6">
        <f t="shared" si="168"/>
        <v>119.98010000000001</v>
      </c>
      <c r="B2718">
        <v>2716</v>
      </c>
      <c r="C2718" s="3" t="s">
        <v>2716</v>
      </c>
      <c r="D2718" s="3" t="s">
        <v>6826</v>
      </c>
      <c r="E2718">
        <v>10000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42254.999918981477</v>
      </c>
      <c r="T2718" s="10">
        <f t="shared" si="171"/>
        <v>42284.999918981477</v>
      </c>
    </row>
    <row r="2719" spans="1:20" ht="49" x14ac:dyDescent="0.25">
      <c r="A2719" s="6">
        <f t="shared" si="168"/>
        <v>120.10399999999998</v>
      </c>
      <c r="B2719">
        <v>2717</v>
      </c>
      <c r="C2719" s="3" t="s">
        <v>2717</v>
      </c>
      <c r="D2719" s="3" t="s">
        <v>6827</v>
      </c>
      <c r="E2719"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41934.581585648149</v>
      </c>
      <c r="T2719" s="10">
        <f t="shared" si="171"/>
        <v>41979.623252314814</v>
      </c>
    </row>
    <row r="2720" spans="1:20" ht="49" x14ac:dyDescent="0.25">
      <c r="A2720" s="6">
        <f t="shared" si="168"/>
        <v>103.58333333333334</v>
      </c>
      <c r="B2720">
        <v>2718</v>
      </c>
      <c r="C2720" s="3" t="s">
        <v>2718</v>
      </c>
      <c r="D2720" s="3" t="s">
        <v>6828</v>
      </c>
      <c r="E2720"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42465.263252314813</v>
      </c>
      <c r="T2720" s="10">
        <f t="shared" si="171"/>
        <v>42493.624999999993</v>
      </c>
    </row>
    <row r="2721" spans="1:20" ht="49" x14ac:dyDescent="0.25">
      <c r="A2721" s="6">
        <f t="shared" si="168"/>
        <v>108.83333333333334</v>
      </c>
      <c r="B2721">
        <v>2719</v>
      </c>
      <c r="C2721" s="3" t="s">
        <v>2719</v>
      </c>
      <c r="D2721" s="3" t="s">
        <v>6829</v>
      </c>
      <c r="E2721"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42417.697847222218</v>
      </c>
      <c r="T2721" s="10">
        <f t="shared" si="171"/>
        <v>42477.656180555547</v>
      </c>
    </row>
    <row r="2722" spans="1:20" ht="49" x14ac:dyDescent="0.25">
      <c r="A2722" s="6">
        <f t="shared" si="168"/>
        <v>118.12400000000001</v>
      </c>
      <c r="B2722">
        <v>2720</v>
      </c>
      <c r="C2722" s="3" t="s">
        <v>2720</v>
      </c>
      <c r="D2722" s="3" t="s">
        <v>6830</v>
      </c>
      <c r="E2722"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42655.132557870362</v>
      </c>
      <c r="T2722" s="10">
        <f t="shared" si="171"/>
        <v>42685.174224537033</v>
      </c>
    </row>
    <row r="2723" spans="1:20" ht="49" x14ac:dyDescent="0.25">
      <c r="A2723" s="6">
        <f t="shared" si="168"/>
        <v>1462</v>
      </c>
      <c r="B2723">
        <v>2721</v>
      </c>
      <c r="C2723" s="3" t="s">
        <v>2721</v>
      </c>
      <c r="D2723" s="3" t="s">
        <v>6831</v>
      </c>
      <c r="E2723">
        <v>750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41493.210625</v>
      </c>
      <c r="T2723" s="10">
        <f t="shared" si="171"/>
        <v>41523.458333333328</v>
      </c>
    </row>
    <row r="2724" spans="1:20" ht="49" x14ac:dyDescent="0.25">
      <c r="A2724" s="6">
        <f t="shared" si="168"/>
        <v>252.54000000000002</v>
      </c>
      <c r="B2724">
        <v>2722</v>
      </c>
      <c r="C2724" s="3" t="s">
        <v>2722</v>
      </c>
      <c r="D2724" s="3" t="s">
        <v>6832</v>
      </c>
      <c r="E2724"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42704.52376157407</v>
      </c>
      <c r="T2724" s="10">
        <f t="shared" si="171"/>
        <v>42764.52376157407</v>
      </c>
    </row>
    <row r="2725" spans="1:20" ht="49" x14ac:dyDescent="0.25">
      <c r="A2725" s="6">
        <f t="shared" si="168"/>
        <v>140.05000000000001</v>
      </c>
      <c r="B2725">
        <v>2723</v>
      </c>
      <c r="C2725" s="3" t="s">
        <v>2723</v>
      </c>
      <c r="D2725" s="3" t="s">
        <v>6833</v>
      </c>
      <c r="E2725"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41944.505648148144</v>
      </c>
      <c r="T2725" s="10">
        <f t="shared" si="171"/>
        <v>42004.547314814808</v>
      </c>
    </row>
    <row r="2726" spans="1:20" ht="49" x14ac:dyDescent="0.25">
      <c r="A2726" s="6">
        <f t="shared" si="168"/>
        <v>296.87520259319291</v>
      </c>
      <c r="B2726">
        <v>2724</v>
      </c>
      <c r="C2726" s="3" t="s">
        <v>2724</v>
      </c>
      <c r="D2726" s="3" t="s">
        <v>6834</v>
      </c>
      <c r="E2726">
        <v>2468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42198.993738425925</v>
      </c>
      <c r="T2726" s="10">
        <f t="shared" si="171"/>
        <v>42230.993738425925</v>
      </c>
    </row>
    <row r="2727" spans="1:20" ht="33" x14ac:dyDescent="0.25">
      <c r="A2727" s="6">
        <f t="shared" si="168"/>
        <v>144.54249999999999</v>
      </c>
      <c r="B2727">
        <v>2725</v>
      </c>
      <c r="C2727" s="3" t="s">
        <v>2725</v>
      </c>
      <c r="D2727" s="3" t="s">
        <v>6835</v>
      </c>
      <c r="E2727">
        <v>40000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42745.41128472222</v>
      </c>
      <c r="T2727" s="10">
        <f t="shared" si="171"/>
        <v>42795.41128472222</v>
      </c>
    </row>
    <row r="2728" spans="1:20" ht="18" x14ac:dyDescent="0.25">
      <c r="A2728" s="6">
        <f t="shared" si="168"/>
        <v>105.745</v>
      </c>
      <c r="B2728">
        <v>2726</v>
      </c>
      <c r="C2728" s="3" t="s">
        <v>2726</v>
      </c>
      <c r="D2728" s="3" t="s">
        <v>6836</v>
      </c>
      <c r="E2728"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42452.246655092589</v>
      </c>
      <c r="T2728" s="10">
        <f t="shared" si="171"/>
        <v>42482.246655092589</v>
      </c>
    </row>
    <row r="2729" spans="1:20" ht="49" x14ac:dyDescent="0.25">
      <c r="A2729" s="6">
        <f t="shared" si="168"/>
        <v>493.21000000000004</v>
      </c>
      <c r="B2729">
        <v>2727</v>
      </c>
      <c r="C2729" s="3" t="s">
        <v>2727</v>
      </c>
      <c r="D2729" s="3" t="s">
        <v>6837</v>
      </c>
      <c r="E2729"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42198.343321759261</v>
      </c>
      <c r="T2729" s="10">
        <f t="shared" si="171"/>
        <v>42223.343321759261</v>
      </c>
    </row>
    <row r="2730" spans="1:20" ht="33" x14ac:dyDescent="0.25">
      <c r="A2730" s="6">
        <f t="shared" si="168"/>
        <v>201.82666666666665</v>
      </c>
      <c r="B2730">
        <v>2728</v>
      </c>
      <c r="C2730" s="3" t="s">
        <v>2728</v>
      </c>
      <c r="D2730" s="3" t="s">
        <v>6838</v>
      </c>
      <c r="E2730"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42333.266597222224</v>
      </c>
      <c r="T2730" s="10">
        <f t="shared" si="171"/>
        <v>42368.266597222224</v>
      </c>
    </row>
    <row r="2731" spans="1:20" ht="33" x14ac:dyDescent="0.25">
      <c r="A2731" s="6">
        <f t="shared" si="168"/>
        <v>104.44</v>
      </c>
      <c r="B2731">
        <v>2729</v>
      </c>
      <c r="C2731" s="3" t="s">
        <v>2729</v>
      </c>
      <c r="D2731" s="3" t="s">
        <v>6839</v>
      </c>
      <c r="E2731"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42094.907372685186</v>
      </c>
      <c r="T2731" s="10">
        <f t="shared" si="171"/>
        <v>42124.907372685186</v>
      </c>
    </row>
    <row r="2732" spans="1:20" ht="33" x14ac:dyDescent="0.25">
      <c r="A2732" s="6">
        <f t="shared" si="168"/>
        <v>170.29262962962963</v>
      </c>
      <c r="B2732">
        <v>2730</v>
      </c>
      <c r="C2732" s="3" t="s">
        <v>2730</v>
      </c>
      <c r="D2732" s="3" t="s">
        <v>6840</v>
      </c>
      <c r="E2732"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41351.208043981482</v>
      </c>
      <c r="T2732" s="10">
        <f t="shared" si="171"/>
        <v>41386.208043981482</v>
      </c>
    </row>
    <row r="2733" spans="1:20" ht="49" x14ac:dyDescent="0.25">
      <c r="A2733" s="6">
        <f t="shared" si="168"/>
        <v>104.30333333333333</v>
      </c>
      <c r="B2733">
        <v>2731</v>
      </c>
      <c r="C2733" s="3" t="s">
        <v>2731</v>
      </c>
      <c r="D2733" s="3" t="s">
        <v>6841</v>
      </c>
      <c r="E2733"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41872.192384259259</v>
      </c>
      <c r="T2733" s="10">
        <f t="shared" si="171"/>
        <v>41929.833333333328</v>
      </c>
    </row>
    <row r="2734" spans="1:20" ht="49" x14ac:dyDescent="0.25">
      <c r="A2734" s="6">
        <f t="shared" si="168"/>
        <v>118.25000000000001</v>
      </c>
      <c r="B2734">
        <v>2732</v>
      </c>
      <c r="C2734" s="3" t="s">
        <v>2732</v>
      </c>
      <c r="D2734" s="3" t="s">
        <v>6842</v>
      </c>
      <c r="E2734"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41389.474861111106</v>
      </c>
      <c r="T2734" s="10">
        <f t="shared" si="171"/>
        <v>41421.666666666664</v>
      </c>
    </row>
    <row r="2735" spans="1:20" ht="49" x14ac:dyDescent="0.25">
      <c r="A2735" s="6">
        <f t="shared" si="168"/>
        <v>107.538</v>
      </c>
      <c r="B2735">
        <v>2733</v>
      </c>
      <c r="C2735" s="3" t="s">
        <v>2733</v>
      </c>
      <c r="D2735" s="3" t="s">
        <v>6843</v>
      </c>
      <c r="E2735"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42043.939513888887</v>
      </c>
      <c r="T2735" s="10">
        <f t="shared" si="171"/>
        <v>42103.897847222215</v>
      </c>
    </row>
    <row r="2736" spans="1:20" ht="49" x14ac:dyDescent="0.25">
      <c r="A2736" s="6">
        <f t="shared" si="168"/>
        <v>2260300</v>
      </c>
      <c r="B2736">
        <v>2734</v>
      </c>
      <c r="C2736" s="3" t="s">
        <v>2734</v>
      </c>
      <c r="D2736" s="3" t="s">
        <v>6844</v>
      </c>
      <c r="E2736"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42626.335555555554</v>
      </c>
      <c r="T2736" s="10">
        <f t="shared" si="171"/>
        <v>42656.582638888889</v>
      </c>
    </row>
    <row r="2737" spans="1:20" ht="49" x14ac:dyDescent="0.25">
      <c r="A2737" s="6">
        <f t="shared" si="168"/>
        <v>978.13466666666682</v>
      </c>
      <c r="B2737">
        <v>2735</v>
      </c>
      <c r="C2737" s="3" t="s">
        <v>2735</v>
      </c>
      <c r="D2737" s="3" t="s">
        <v>6845</v>
      </c>
      <c r="E2737">
        <v>750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41315.787615740737</v>
      </c>
      <c r="T2737" s="10">
        <f t="shared" si="171"/>
        <v>41346.5</v>
      </c>
    </row>
    <row r="2738" spans="1:20" ht="65" x14ac:dyDescent="0.25">
      <c r="A2738" s="6">
        <f t="shared" si="168"/>
        <v>122.9</v>
      </c>
      <c r="B2738">
        <v>2736</v>
      </c>
      <c r="C2738" s="3" t="s">
        <v>2736</v>
      </c>
      <c r="D2738" s="3" t="s">
        <v>6846</v>
      </c>
      <c r="E2738">
        <v>8000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41722.333020833328</v>
      </c>
      <c r="T2738" s="10">
        <f t="shared" si="171"/>
        <v>41752.333020833328</v>
      </c>
    </row>
    <row r="2739" spans="1:20" ht="49" x14ac:dyDescent="0.25">
      <c r="A2739" s="6">
        <f t="shared" si="168"/>
        <v>246.0608</v>
      </c>
      <c r="B2739">
        <v>2737</v>
      </c>
      <c r="C2739" s="3" t="s">
        <v>2737</v>
      </c>
      <c r="D2739" s="3" t="s">
        <v>6847</v>
      </c>
      <c r="E2739"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41611.584340277775</v>
      </c>
      <c r="T2739" s="10">
        <f t="shared" si="171"/>
        <v>41654.458333333328</v>
      </c>
    </row>
    <row r="2740" spans="1:20" ht="49" x14ac:dyDescent="0.25">
      <c r="A2740" s="6">
        <f t="shared" si="168"/>
        <v>147.94</v>
      </c>
      <c r="B2740">
        <v>2738</v>
      </c>
      <c r="C2740" s="3" t="s">
        <v>2738</v>
      </c>
      <c r="D2740" s="3" t="s">
        <v>6848</v>
      </c>
      <c r="E2740"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42619.810231481482</v>
      </c>
      <c r="T2740" s="10">
        <f t="shared" si="171"/>
        <v>42679.810231481482</v>
      </c>
    </row>
    <row r="2741" spans="1:20" ht="49" x14ac:dyDescent="0.25">
      <c r="A2741" s="6">
        <f t="shared" si="168"/>
        <v>384.09090909090907</v>
      </c>
      <c r="B2741">
        <v>2739</v>
      </c>
      <c r="C2741" s="3" t="s">
        <v>2739</v>
      </c>
      <c r="D2741" s="3" t="s">
        <v>6849</v>
      </c>
      <c r="E2741">
        <v>1100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41719.554594907408</v>
      </c>
      <c r="T2741" s="10">
        <f t="shared" si="171"/>
        <v>41764.554594907408</v>
      </c>
    </row>
    <row r="2742" spans="1:20" ht="33" x14ac:dyDescent="0.25">
      <c r="A2742" s="6">
        <f t="shared" si="168"/>
        <v>103.33333333333334</v>
      </c>
      <c r="B2742">
        <v>2740</v>
      </c>
      <c r="C2742" s="3" t="s">
        <v>2740</v>
      </c>
      <c r="D2742" s="3" t="s">
        <v>6850</v>
      </c>
      <c r="E2742"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42044.698518518511</v>
      </c>
      <c r="T2742" s="10">
        <f t="shared" si="171"/>
        <v>42074.656851851854</v>
      </c>
    </row>
    <row r="2743" spans="1:20" ht="33" x14ac:dyDescent="0.25">
      <c r="A2743" s="6">
        <f t="shared" si="168"/>
        <v>0.43750000000000178</v>
      </c>
      <c r="B2743">
        <v>2741</v>
      </c>
      <c r="C2743" s="3" t="s">
        <v>2741</v>
      </c>
      <c r="D2743" s="3" t="s">
        <v>6851</v>
      </c>
      <c r="E2743">
        <v>8000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41911.324097222219</v>
      </c>
      <c r="T2743" s="10">
        <f t="shared" si="171"/>
        <v>41931.754861111105</v>
      </c>
    </row>
    <row r="2744" spans="1:20" ht="49" x14ac:dyDescent="0.25">
      <c r="A2744" s="6">
        <f t="shared" si="168"/>
        <v>29.24</v>
      </c>
      <c r="B2744">
        <v>2742</v>
      </c>
      <c r="C2744" s="3" t="s">
        <v>2742</v>
      </c>
      <c r="D2744" s="3" t="s">
        <v>6852</v>
      </c>
      <c r="E2744">
        <v>2500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41030.386423611111</v>
      </c>
      <c r="T2744" s="10">
        <f t="shared" si="171"/>
        <v>41044.386423611111</v>
      </c>
    </row>
    <row r="2745" spans="1:20" ht="65" x14ac:dyDescent="0.25">
      <c r="A2745" s="6">
        <f t="shared" si="168"/>
        <v>0</v>
      </c>
      <c r="B2745">
        <v>2743</v>
      </c>
      <c r="C2745" s="3" t="s">
        <v>2743</v>
      </c>
      <c r="D2745" s="3" t="s">
        <v>6853</v>
      </c>
      <c r="E2745">
        <v>5999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42631.995451388888</v>
      </c>
      <c r="T2745" s="10">
        <f t="shared" si="171"/>
        <v>42661.995451388888</v>
      </c>
    </row>
    <row r="2746" spans="1:20" ht="49" x14ac:dyDescent="0.25">
      <c r="A2746" s="6">
        <f t="shared" si="168"/>
        <v>5.2187500000000053</v>
      </c>
      <c r="B2746">
        <v>2744</v>
      </c>
      <c r="C2746" s="3" t="s">
        <v>2744</v>
      </c>
      <c r="D2746" s="3" t="s">
        <v>6854</v>
      </c>
      <c r="E2746">
        <v>16000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40937.729143518518</v>
      </c>
      <c r="T2746" s="10">
        <f t="shared" si="171"/>
        <v>40967.729143518518</v>
      </c>
    </row>
    <row r="2747" spans="1:20" ht="49" x14ac:dyDescent="0.25">
      <c r="A2747" s="6">
        <f t="shared" si="168"/>
        <v>21.887500000000003</v>
      </c>
      <c r="B2747">
        <v>2745</v>
      </c>
      <c r="C2747" s="3" t="s">
        <v>2745</v>
      </c>
      <c r="D2747" s="3" t="s">
        <v>6855</v>
      </c>
      <c r="E2747">
        <v>8000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41044.654722222222</v>
      </c>
      <c r="T2747" s="10">
        <f t="shared" si="171"/>
        <v>41104.654722222222</v>
      </c>
    </row>
    <row r="2748" spans="1:20" ht="49" x14ac:dyDescent="0.25">
      <c r="A2748" s="6">
        <f t="shared" si="168"/>
        <v>26.700000000000003</v>
      </c>
      <c r="B2748">
        <v>2746</v>
      </c>
      <c r="C2748" s="3" t="s">
        <v>2746</v>
      </c>
      <c r="D2748" s="3" t="s">
        <v>6856</v>
      </c>
      <c r="E2748">
        <v>3000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41850.44804398148</v>
      </c>
      <c r="T2748" s="10">
        <f t="shared" si="171"/>
        <v>41880.44804398148</v>
      </c>
    </row>
    <row r="2749" spans="1:20" ht="49" x14ac:dyDescent="0.25">
      <c r="A2749" s="6">
        <f t="shared" si="168"/>
        <v>28.000000000000004</v>
      </c>
      <c r="B2749">
        <v>2747</v>
      </c>
      <c r="C2749" s="3" t="s">
        <v>2747</v>
      </c>
      <c r="D2749" s="3" t="s">
        <v>6857</v>
      </c>
      <c r="E2749">
        <v>500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41044.314780092594</v>
      </c>
      <c r="T2749" s="10">
        <f t="shared" si="171"/>
        <v>41075.798611111109</v>
      </c>
    </row>
    <row r="2750" spans="1:20" ht="33" x14ac:dyDescent="0.25">
      <c r="A2750" s="6">
        <f t="shared" si="168"/>
        <v>1.0600000000000054</v>
      </c>
      <c r="B2750">
        <v>2748</v>
      </c>
      <c r="C2750" s="3" t="s">
        <v>2748</v>
      </c>
      <c r="D2750" s="3" t="s">
        <v>6858</v>
      </c>
      <c r="E2750">
        <v>5000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42585.377337962964</v>
      </c>
      <c r="T2750" s="10">
        <f t="shared" si="171"/>
        <v>42615.377337962964</v>
      </c>
    </row>
    <row r="2751" spans="1:20" ht="33" x14ac:dyDescent="0.25">
      <c r="A2751" s="6">
        <f t="shared" si="168"/>
        <v>1.100000000000001</v>
      </c>
      <c r="B2751">
        <v>2749</v>
      </c>
      <c r="C2751" s="3" t="s">
        <v>2749</v>
      </c>
      <c r="D2751" s="3" t="s">
        <v>6859</v>
      </c>
      <c r="E2751">
        <v>10000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42068.46570601852</v>
      </c>
      <c r="T2751" s="10">
        <f t="shared" si="171"/>
        <v>42098.424039351848</v>
      </c>
    </row>
    <row r="2752" spans="1:20" ht="49" x14ac:dyDescent="0.25">
      <c r="A2752" s="6">
        <f t="shared" si="168"/>
        <v>0</v>
      </c>
      <c r="B2752">
        <v>2750</v>
      </c>
      <c r="C2752" s="3" t="s">
        <v>2750</v>
      </c>
      <c r="D2752" s="3" t="s">
        <v>6860</v>
      </c>
      <c r="E2752">
        <v>1999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41078.56649305555</v>
      </c>
      <c r="T2752" s="10">
        <f t="shared" si="171"/>
        <v>41090.5</v>
      </c>
    </row>
    <row r="2753" spans="1:20" ht="49" x14ac:dyDescent="0.25">
      <c r="A2753" s="6">
        <f t="shared" si="168"/>
        <v>0</v>
      </c>
      <c r="B2753">
        <v>2751</v>
      </c>
      <c r="C2753" s="3" t="s">
        <v>2751</v>
      </c>
      <c r="D2753" s="3" t="s">
        <v>6861</v>
      </c>
      <c r="E2753">
        <v>3274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41747.553726851853</v>
      </c>
      <c r="T2753" s="10">
        <f t="shared" si="171"/>
        <v>41807.553726851853</v>
      </c>
    </row>
    <row r="2754" spans="1:20" ht="49" x14ac:dyDescent="0.25">
      <c r="A2754" s="6">
        <f t="shared" si="168"/>
        <v>11.458333333333337</v>
      </c>
      <c r="B2754">
        <v>2752</v>
      </c>
      <c r="C2754" s="3" t="s">
        <v>2752</v>
      </c>
      <c r="D2754" s="3" t="s">
        <v>6862</v>
      </c>
      <c r="E2754">
        <v>4800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40855.431759259256</v>
      </c>
      <c r="T2754" s="10">
        <f t="shared" si="171"/>
        <v>40895.431759259256</v>
      </c>
    </row>
    <row r="2755" spans="1:20" ht="49" x14ac:dyDescent="0.25">
      <c r="A2755" s="6">
        <f t="shared" ref="A2755:A2818" si="172">((F2755-E2755)/E2755+1)*100</f>
        <v>18.999999999999993</v>
      </c>
      <c r="B2755">
        <v>2753</v>
      </c>
      <c r="C2755" s="3" t="s">
        <v>2753</v>
      </c>
      <c r="D2755" s="3" t="s">
        <v>6863</v>
      </c>
      <c r="E2755">
        <v>2000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>
        <f t="shared" ref="P2755:P2818" si="173">F2755/M2755</f>
        <v>47.5</v>
      </c>
      <c r="Q2755" t="s">
        <v>8322</v>
      </c>
      <c r="R2755" t="s">
        <v>8358</v>
      </c>
      <c r="S2755" s="10">
        <f t="shared" ref="S2755:S2818" si="174">(((K2755/60)/60)/24)+DATE(1970,1,1)+(-8/24)</f>
        <v>41117.567395833328</v>
      </c>
      <c r="T2755" s="10">
        <f t="shared" ref="T2755:T2818" si="175">(((J2755/60)/60)/24)+DATE(1970,1,1)+(-8/24)</f>
        <v>41147.567395833328</v>
      </c>
    </row>
    <row r="2756" spans="1:20" ht="49" x14ac:dyDescent="0.25">
      <c r="A2756" s="6">
        <f t="shared" si="172"/>
        <v>0</v>
      </c>
      <c r="B2756">
        <v>2754</v>
      </c>
      <c r="C2756" s="3" t="s">
        <v>2754</v>
      </c>
      <c r="D2756" s="3" t="s">
        <v>6864</v>
      </c>
      <c r="E2756">
        <v>10000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41863.302673611113</v>
      </c>
      <c r="T2756" s="10">
        <f t="shared" si="175"/>
        <v>41893.302673611113</v>
      </c>
    </row>
    <row r="2757" spans="1:20" ht="33" x14ac:dyDescent="0.25">
      <c r="A2757" s="6">
        <f t="shared" si="172"/>
        <v>52</v>
      </c>
      <c r="B2757">
        <v>2755</v>
      </c>
      <c r="C2757" s="3" t="s">
        <v>2755</v>
      </c>
      <c r="D2757" s="3" t="s">
        <v>6865</v>
      </c>
      <c r="E2757">
        <v>500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42072.457488425927</v>
      </c>
      <c r="T2757" s="10">
        <f t="shared" si="175"/>
        <v>42102.457488425927</v>
      </c>
    </row>
    <row r="2758" spans="1:20" ht="49" x14ac:dyDescent="0.25">
      <c r="A2758" s="6">
        <f t="shared" si="172"/>
        <v>10.48</v>
      </c>
      <c r="B2758">
        <v>2756</v>
      </c>
      <c r="C2758" s="3" t="s">
        <v>2756</v>
      </c>
      <c r="D2758" s="3" t="s">
        <v>6866</v>
      </c>
      <c r="E2758">
        <v>10000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41620.567141203705</v>
      </c>
      <c r="T2758" s="10">
        <f t="shared" si="175"/>
        <v>41650.567141203705</v>
      </c>
    </row>
    <row r="2759" spans="1:20" ht="33" x14ac:dyDescent="0.25">
      <c r="A2759" s="6">
        <f t="shared" si="172"/>
        <v>0.66666666666667096</v>
      </c>
      <c r="B2759">
        <v>2757</v>
      </c>
      <c r="C2759" s="3" t="s">
        <v>2757</v>
      </c>
      <c r="D2759" s="3" t="s">
        <v>6867</v>
      </c>
      <c r="E2759">
        <v>1500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42573.323287037034</v>
      </c>
      <c r="T2759" s="10">
        <f t="shared" si="175"/>
        <v>42588.323287037034</v>
      </c>
    </row>
    <row r="2760" spans="1:20" ht="49" x14ac:dyDescent="0.25">
      <c r="A2760" s="6">
        <f t="shared" si="172"/>
        <v>11.7</v>
      </c>
      <c r="B2760">
        <v>2758</v>
      </c>
      <c r="C2760" s="3" t="s">
        <v>2758</v>
      </c>
      <c r="D2760" s="3" t="s">
        <v>6868</v>
      </c>
      <c r="E2760">
        <v>2000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42639.10859953703</v>
      </c>
      <c r="T2760" s="10">
        <f t="shared" si="175"/>
        <v>42653.10859953703</v>
      </c>
    </row>
    <row r="2761" spans="1:20" ht="49" x14ac:dyDescent="0.25">
      <c r="A2761" s="6">
        <f t="shared" si="172"/>
        <v>10.499999999999998</v>
      </c>
      <c r="B2761">
        <v>2759</v>
      </c>
      <c r="C2761" s="3" t="s">
        <v>2759</v>
      </c>
      <c r="D2761" s="3" t="s">
        <v>6869</v>
      </c>
      <c r="E2761">
        <v>1000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42524.033171296294</v>
      </c>
      <c r="T2761" s="10">
        <f t="shared" si="175"/>
        <v>42567.033171296294</v>
      </c>
    </row>
    <row r="2762" spans="1:20" ht="49" x14ac:dyDescent="0.25">
      <c r="A2762" s="6">
        <f t="shared" si="172"/>
        <v>0</v>
      </c>
      <c r="B2762">
        <v>2760</v>
      </c>
      <c r="C2762" s="3" t="s">
        <v>2760</v>
      </c>
      <c r="D2762" s="3" t="s">
        <v>6870</v>
      </c>
      <c r="E2762">
        <v>5000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41415.127986111111</v>
      </c>
      <c r="T2762" s="10">
        <f t="shared" si="175"/>
        <v>41445.127986111111</v>
      </c>
    </row>
    <row r="2763" spans="1:20" ht="33" x14ac:dyDescent="0.25">
      <c r="A2763" s="6">
        <f t="shared" si="172"/>
        <v>0.71999999999999842</v>
      </c>
      <c r="B2763">
        <v>2761</v>
      </c>
      <c r="C2763" s="3" t="s">
        <v>2761</v>
      </c>
      <c r="D2763" s="3" t="s">
        <v>6871</v>
      </c>
      <c r="E2763">
        <v>5000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41246.73024305555</v>
      </c>
      <c r="T2763" s="10">
        <f t="shared" si="175"/>
        <v>41276.73024305555</v>
      </c>
    </row>
    <row r="2764" spans="1:20" ht="49" x14ac:dyDescent="0.25">
      <c r="A2764" s="6">
        <f t="shared" si="172"/>
        <v>0.7692307692307665</v>
      </c>
      <c r="B2764">
        <v>2762</v>
      </c>
      <c r="C2764" s="3" t="s">
        <v>2762</v>
      </c>
      <c r="D2764" s="3" t="s">
        <v>6872</v>
      </c>
      <c r="E2764">
        <v>3250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40926.703645833331</v>
      </c>
      <c r="T2764" s="10">
        <f t="shared" si="175"/>
        <v>40986.661979166667</v>
      </c>
    </row>
    <row r="2765" spans="1:20" ht="33" x14ac:dyDescent="0.25">
      <c r="A2765" s="6">
        <f t="shared" si="172"/>
        <v>0.22842639593908531</v>
      </c>
      <c r="B2765">
        <v>2763</v>
      </c>
      <c r="C2765" s="3" t="s">
        <v>2763</v>
      </c>
      <c r="D2765" s="3" t="s">
        <v>6873</v>
      </c>
      <c r="E2765">
        <v>39400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41373.246342592589</v>
      </c>
      <c r="T2765" s="10">
        <f t="shared" si="175"/>
        <v>41418.246342592589</v>
      </c>
    </row>
    <row r="2766" spans="1:20" ht="49" x14ac:dyDescent="0.25">
      <c r="A2766" s="6">
        <f t="shared" si="172"/>
        <v>1.1249999999999982</v>
      </c>
      <c r="B2766">
        <v>2764</v>
      </c>
      <c r="C2766" s="3" t="s">
        <v>2764</v>
      </c>
      <c r="D2766" s="3" t="s">
        <v>6874</v>
      </c>
      <c r="E2766">
        <v>4000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41029.958692129629</v>
      </c>
      <c r="T2766" s="10">
        <f t="shared" si="175"/>
        <v>41059.458333333328</v>
      </c>
    </row>
    <row r="2767" spans="1:20" ht="49" x14ac:dyDescent="0.25">
      <c r="A2767" s="6">
        <f t="shared" si="172"/>
        <v>0</v>
      </c>
      <c r="B2767">
        <v>2765</v>
      </c>
      <c r="C2767" s="3" t="s">
        <v>2765</v>
      </c>
      <c r="D2767" s="3" t="s">
        <v>6875</v>
      </c>
      <c r="E2767">
        <v>4000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41194.245694444442</v>
      </c>
      <c r="T2767" s="10">
        <f t="shared" si="175"/>
        <v>41210.245694444442</v>
      </c>
    </row>
    <row r="2768" spans="1:20" ht="49" x14ac:dyDescent="0.25">
      <c r="A2768" s="6">
        <f t="shared" si="172"/>
        <v>2.0000000000000018</v>
      </c>
      <c r="B2768">
        <v>2766</v>
      </c>
      <c r="C2768" s="3" t="s">
        <v>2766</v>
      </c>
      <c r="D2768" s="3" t="s">
        <v>6876</v>
      </c>
      <c r="E2768">
        <v>5000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40736.334699074068</v>
      </c>
      <c r="T2768" s="10">
        <f t="shared" si="175"/>
        <v>40766.334699074068</v>
      </c>
    </row>
    <row r="2769" spans="1:20" ht="49" x14ac:dyDescent="0.25">
      <c r="A2769" s="6">
        <f t="shared" si="172"/>
        <v>0.8499999999999952</v>
      </c>
      <c r="B2769">
        <v>2767</v>
      </c>
      <c r="C2769" s="3" t="s">
        <v>2767</v>
      </c>
      <c r="D2769" s="3" t="s">
        <v>6877</v>
      </c>
      <c r="E2769">
        <v>4000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42172.625578703701</v>
      </c>
      <c r="T2769" s="10">
        <f t="shared" si="175"/>
        <v>42232.625578703701</v>
      </c>
    </row>
    <row r="2770" spans="1:20" ht="49" x14ac:dyDescent="0.25">
      <c r="A2770" s="6">
        <f t="shared" si="172"/>
        <v>14.314285714285713</v>
      </c>
      <c r="B2770">
        <v>2768</v>
      </c>
      <c r="C2770" s="3" t="s">
        <v>2768</v>
      </c>
      <c r="D2770" s="3" t="s">
        <v>6878</v>
      </c>
      <c r="E2770">
        <v>7000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40967.2815162037</v>
      </c>
      <c r="T2770" s="10">
        <f t="shared" si="175"/>
        <v>40997.239849537036</v>
      </c>
    </row>
    <row r="2771" spans="1:20" ht="49" x14ac:dyDescent="0.25">
      <c r="A2771" s="6">
        <f t="shared" si="172"/>
        <v>0.24999999999999467</v>
      </c>
      <c r="B2771">
        <v>2769</v>
      </c>
      <c r="C2771" s="3" t="s">
        <v>2769</v>
      </c>
      <c r="D2771" s="3" t="s">
        <v>6879</v>
      </c>
      <c r="E2771">
        <v>800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41745.492939814809</v>
      </c>
      <c r="T2771" s="10">
        <f t="shared" si="175"/>
        <v>41795.492939814809</v>
      </c>
    </row>
    <row r="2772" spans="1:20" ht="49" x14ac:dyDescent="0.25">
      <c r="A2772" s="6">
        <f t="shared" si="172"/>
        <v>10.411250000000006</v>
      </c>
      <c r="B2772">
        <v>2770</v>
      </c>
      <c r="C2772" s="3" t="s">
        <v>2770</v>
      </c>
      <c r="D2772" s="3" t="s">
        <v>6880</v>
      </c>
      <c r="E2772">
        <v>20000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41686.371874999997</v>
      </c>
      <c r="T2772" s="10">
        <f t="shared" si="175"/>
        <v>41716.330208333333</v>
      </c>
    </row>
    <row r="2773" spans="1:20" ht="49" x14ac:dyDescent="0.25">
      <c r="A2773" s="6">
        <f t="shared" si="172"/>
        <v>0</v>
      </c>
      <c r="B2773">
        <v>2771</v>
      </c>
      <c r="C2773" s="3" t="s">
        <v>2771</v>
      </c>
      <c r="D2773" s="3" t="s">
        <v>6881</v>
      </c>
      <c r="E2773">
        <v>19980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41257.198379629626</v>
      </c>
      <c r="T2773" s="10">
        <f t="shared" si="175"/>
        <v>41306.375</v>
      </c>
    </row>
    <row r="2774" spans="1:20" ht="49" x14ac:dyDescent="0.25">
      <c r="A2774" s="6">
        <f t="shared" si="172"/>
        <v>0</v>
      </c>
      <c r="B2774">
        <v>2772</v>
      </c>
      <c r="C2774" s="3" t="s">
        <v>2772</v>
      </c>
      <c r="D2774" s="3" t="s">
        <v>6882</v>
      </c>
      <c r="E2774">
        <v>8000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41537.535810185182</v>
      </c>
      <c r="T2774" s="10">
        <f t="shared" si="175"/>
        <v>41552.535810185182</v>
      </c>
    </row>
    <row r="2775" spans="1:20" ht="49" x14ac:dyDescent="0.25">
      <c r="A2775" s="6">
        <f t="shared" si="172"/>
        <v>0.18867924528301883</v>
      </c>
      <c r="B2775">
        <v>2773</v>
      </c>
      <c r="C2775" s="3" t="s">
        <v>2773</v>
      </c>
      <c r="D2775" s="3" t="s">
        <v>6883</v>
      </c>
      <c r="E2775">
        <v>530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42474.531493055554</v>
      </c>
      <c r="T2775" s="10">
        <f t="shared" si="175"/>
        <v>42484.531493055554</v>
      </c>
    </row>
    <row r="2776" spans="1:20" ht="49" x14ac:dyDescent="0.25">
      <c r="A2776" s="6">
        <f t="shared" si="172"/>
        <v>14.249999999999996</v>
      </c>
      <c r="B2776">
        <v>2774</v>
      </c>
      <c r="C2776" s="3" t="s">
        <v>2774</v>
      </c>
      <c r="D2776" s="3" t="s">
        <v>6884</v>
      </c>
      <c r="E2776">
        <v>4000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41310.793148148143</v>
      </c>
      <c r="T2776" s="10">
        <f t="shared" si="175"/>
        <v>41340.793148148143</v>
      </c>
    </row>
    <row r="2777" spans="1:20" ht="49" x14ac:dyDescent="0.25">
      <c r="A2777" s="6">
        <f t="shared" si="172"/>
        <v>3.0000000000000027</v>
      </c>
      <c r="B2777">
        <v>2775</v>
      </c>
      <c r="C2777" s="3" t="s">
        <v>2775</v>
      </c>
      <c r="D2777" s="3" t="s">
        <v>6885</v>
      </c>
      <c r="E2777">
        <v>5000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40862.680023148147</v>
      </c>
      <c r="T2777" s="10">
        <f t="shared" si="175"/>
        <v>40892.680023148147</v>
      </c>
    </row>
    <row r="2778" spans="1:20" ht="49" x14ac:dyDescent="0.25">
      <c r="A2778" s="6">
        <f t="shared" si="172"/>
        <v>7.8809523809523778</v>
      </c>
      <c r="B2778">
        <v>2776</v>
      </c>
      <c r="C2778" s="3" t="s">
        <v>2776</v>
      </c>
      <c r="D2778" s="3" t="s">
        <v>6886</v>
      </c>
      <c r="E2778">
        <v>21000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42135.963842592588</v>
      </c>
      <c r="T2778" s="10">
        <f t="shared" si="175"/>
        <v>42166.963842592588</v>
      </c>
    </row>
    <row r="2779" spans="1:20" ht="49" x14ac:dyDescent="0.25">
      <c r="A2779" s="6">
        <f t="shared" si="172"/>
        <v>0.33333333333332993</v>
      </c>
      <c r="B2779">
        <v>2777</v>
      </c>
      <c r="C2779" s="3" t="s">
        <v>2777</v>
      </c>
      <c r="D2779" s="3" t="s">
        <v>6887</v>
      </c>
      <c r="E2779">
        <v>3000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42172.335694444446</v>
      </c>
      <c r="T2779" s="10">
        <f t="shared" si="175"/>
        <v>42202.335694444446</v>
      </c>
    </row>
    <row r="2780" spans="1:20" ht="65" x14ac:dyDescent="0.25">
      <c r="A2780" s="6">
        <f t="shared" si="172"/>
        <v>25.54545454545455</v>
      </c>
      <c r="B2780">
        <v>2778</v>
      </c>
      <c r="C2780" s="3" t="s">
        <v>2778</v>
      </c>
      <c r="D2780" s="3" t="s">
        <v>6888</v>
      </c>
      <c r="E2780">
        <v>5500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41846.644745370366</v>
      </c>
      <c r="T2780" s="10">
        <f t="shared" si="175"/>
        <v>41876.644745370366</v>
      </c>
    </row>
    <row r="2781" spans="1:20" ht="49" x14ac:dyDescent="0.25">
      <c r="A2781" s="6">
        <f t="shared" si="172"/>
        <v>2.1199999999999997</v>
      </c>
      <c r="B2781">
        <v>2779</v>
      </c>
      <c r="C2781" s="3" t="s">
        <v>2779</v>
      </c>
      <c r="D2781" s="3" t="s">
        <v>6889</v>
      </c>
      <c r="E2781">
        <v>2500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42300.252557870372</v>
      </c>
      <c r="T2781" s="10">
        <f t="shared" si="175"/>
        <v>42330.294224537036</v>
      </c>
    </row>
    <row r="2782" spans="1:20" ht="33" x14ac:dyDescent="0.25">
      <c r="A2782" s="6">
        <f t="shared" si="172"/>
        <v>0</v>
      </c>
      <c r="B2782">
        <v>2780</v>
      </c>
      <c r="C2782" s="3" t="s">
        <v>2780</v>
      </c>
      <c r="D2782" s="3" t="s">
        <v>6890</v>
      </c>
      <c r="E2782">
        <v>100000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42774.114444444444</v>
      </c>
      <c r="T2782" s="10">
        <f t="shared" si="175"/>
        <v>42804.114444444444</v>
      </c>
    </row>
    <row r="2783" spans="1:20" ht="33" x14ac:dyDescent="0.25">
      <c r="A2783" s="6">
        <f t="shared" si="172"/>
        <v>105.28</v>
      </c>
      <c r="B2783">
        <v>2781</v>
      </c>
      <c r="C2783" s="3" t="s">
        <v>2781</v>
      </c>
      <c r="D2783" s="3" t="s">
        <v>6891</v>
      </c>
      <c r="E2783"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42018.608263888884</v>
      </c>
      <c r="T2783" s="10">
        <f t="shared" si="175"/>
        <v>42046.958333333336</v>
      </c>
    </row>
    <row r="2784" spans="1:20" ht="33" x14ac:dyDescent="0.25">
      <c r="A2784" s="6">
        <f t="shared" si="172"/>
        <v>120</v>
      </c>
      <c r="B2784">
        <v>2782</v>
      </c>
      <c r="C2784" s="3" t="s">
        <v>2782</v>
      </c>
      <c r="D2784" s="3" t="s">
        <v>6892</v>
      </c>
      <c r="E2784"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42026.591643518514</v>
      </c>
      <c r="T2784" s="10">
        <f t="shared" si="175"/>
        <v>42051.874305555553</v>
      </c>
    </row>
    <row r="2785" spans="1:20" ht="49" x14ac:dyDescent="0.25">
      <c r="A2785" s="6">
        <f t="shared" si="172"/>
        <v>114.5</v>
      </c>
      <c r="B2785">
        <v>2783</v>
      </c>
      <c r="C2785" s="3" t="s">
        <v>2783</v>
      </c>
      <c r="D2785" s="3" t="s">
        <v>6893</v>
      </c>
      <c r="E2785">
        <v>1000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42103.201921296299</v>
      </c>
      <c r="T2785" s="10">
        <f t="shared" si="175"/>
        <v>42117.201921296299</v>
      </c>
    </row>
    <row r="2786" spans="1:20" ht="49" x14ac:dyDescent="0.25">
      <c r="A2786" s="6">
        <f t="shared" si="172"/>
        <v>119</v>
      </c>
      <c r="B2786">
        <v>2784</v>
      </c>
      <c r="C2786" s="3" t="s">
        <v>2784</v>
      </c>
      <c r="D2786" s="3" t="s">
        <v>6894</v>
      </c>
      <c r="E2786"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41920.454201388886</v>
      </c>
      <c r="T2786" s="10">
        <f t="shared" si="175"/>
        <v>41941.454201388886</v>
      </c>
    </row>
    <row r="2787" spans="1:20" ht="49" x14ac:dyDescent="0.25">
      <c r="A2787" s="6">
        <f t="shared" si="172"/>
        <v>104.67999999999999</v>
      </c>
      <c r="B2787">
        <v>2785</v>
      </c>
      <c r="C2787" s="3" t="s">
        <v>2785</v>
      </c>
      <c r="D2787" s="3" t="s">
        <v>6895</v>
      </c>
      <c r="E2787"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42557.856099537035</v>
      </c>
      <c r="T2787" s="10">
        <f t="shared" si="175"/>
        <v>42587.541666666664</v>
      </c>
    </row>
    <row r="2788" spans="1:20" ht="33" x14ac:dyDescent="0.25">
      <c r="A2788" s="6">
        <f t="shared" si="172"/>
        <v>117.83999999999999</v>
      </c>
      <c r="B2788">
        <v>2786</v>
      </c>
      <c r="C2788" s="3" t="s">
        <v>2786</v>
      </c>
      <c r="D2788" s="3" t="s">
        <v>6896</v>
      </c>
      <c r="E2788">
        <v>2500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41815.235879629625</v>
      </c>
      <c r="T2788" s="10">
        <f t="shared" si="175"/>
        <v>41829.235879629625</v>
      </c>
    </row>
    <row r="2789" spans="1:20" ht="49" x14ac:dyDescent="0.25">
      <c r="A2789" s="6">
        <f t="shared" si="172"/>
        <v>119.7</v>
      </c>
      <c r="B2789">
        <v>2787</v>
      </c>
      <c r="C2789" s="3" t="s">
        <v>2787</v>
      </c>
      <c r="D2789" s="3" t="s">
        <v>6897</v>
      </c>
      <c r="E2789"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41807.865185185183</v>
      </c>
      <c r="T2789" s="10">
        <f t="shared" si="175"/>
        <v>41837.865185185183</v>
      </c>
    </row>
    <row r="2790" spans="1:20" ht="33" x14ac:dyDescent="0.25">
      <c r="A2790" s="6">
        <f t="shared" si="172"/>
        <v>102.49999999999999</v>
      </c>
      <c r="B2790">
        <v>2788</v>
      </c>
      <c r="C2790" s="3" t="s">
        <v>2788</v>
      </c>
      <c r="D2790" s="3" t="s">
        <v>6898</v>
      </c>
      <c r="E2790"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42550.368553240733</v>
      </c>
      <c r="T2790" s="10">
        <f t="shared" si="175"/>
        <v>42580.368553240733</v>
      </c>
    </row>
    <row r="2791" spans="1:20" ht="33" x14ac:dyDescent="0.25">
      <c r="A2791" s="6">
        <f t="shared" si="172"/>
        <v>101.16666666666667</v>
      </c>
      <c r="B2791">
        <v>2789</v>
      </c>
      <c r="C2791" s="3" t="s">
        <v>2789</v>
      </c>
      <c r="D2791" s="3" t="s">
        <v>6899</v>
      </c>
      <c r="E2791"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42055.679791666662</v>
      </c>
      <c r="T2791" s="10">
        <f t="shared" si="175"/>
        <v>42074.833333333336</v>
      </c>
    </row>
    <row r="2792" spans="1:20" ht="49" x14ac:dyDescent="0.25">
      <c r="A2792" s="6">
        <f t="shared" si="172"/>
        <v>105.33333333333333</v>
      </c>
      <c r="B2792">
        <v>2790</v>
      </c>
      <c r="C2792" s="3" t="s">
        <v>2790</v>
      </c>
      <c r="D2792" s="3" t="s">
        <v>6900</v>
      </c>
      <c r="E2792"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42016.605358796289</v>
      </c>
      <c r="T2792" s="10">
        <f t="shared" si="175"/>
        <v>42046.605358796289</v>
      </c>
    </row>
    <row r="2793" spans="1:20" ht="49" x14ac:dyDescent="0.25">
      <c r="A2793" s="6">
        <f t="shared" si="172"/>
        <v>102.49999999999999</v>
      </c>
      <c r="B2793">
        <v>2791</v>
      </c>
      <c r="C2793" s="3" t="s">
        <v>2791</v>
      </c>
      <c r="D2793" s="3" t="s">
        <v>6901</v>
      </c>
      <c r="E2793"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42591.566655092589</v>
      </c>
      <c r="T2793" s="10">
        <f t="shared" si="175"/>
        <v>42621.833333333336</v>
      </c>
    </row>
    <row r="2794" spans="1:20" ht="49" x14ac:dyDescent="0.25">
      <c r="A2794" s="6">
        <f t="shared" si="172"/>
        <v>107.60000000000001</v>
      </c>
      <c r="B2794">
        <v>2792</v>
      </c>
      <c r="C2794" s="3" t="s">
        <v>2792</v>
      </c>
      <c r="D2794" s="3" t="s">
        <v>6902</v>
      </c>
      <c r="E2794"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42182.897673611107</v>
      </c>
      <c r="T2794" s="10">
        <f t="shared" si="175"/>
        <v>42227.897673611107</v>
      </c>
    </row>
    <row r="2795" spans="1:20" ht="65" x14ac:dyDescent="0.25">
      <c r="A2795" s="6">
        <f t="shared" si="172"/>
        <v>110.5675</v>
      </c>
      <c r="B2795">
        <v>2793</v>
      </c>
      <c r="C2795" s="3" t="s">
        <v>2793</v>
      </c>
      <c r="D2795" s="3" t="s">
        <v>6903</v>
      </c>
      <c r="E2795">
        <v>10000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42176.085706018515</v>
      </c>
      <c r="T2795" s="10">
        <f t="shared" si="175"/>
        <v>42206.085706018515</v>
      </c>
    </row>
    <row r="2796" spans="1:20" ht="49" x14ac:dyDescent="0.25">
      <c r="A2796" s="6">
        <f t="shared" si="172"/>
        <v>150</v>
      </c>
      <c r="B2796">
        <v>2794</v>
      </c>
      <c r="C2796" s="3" t="s">
        <v>2794</v>
      </c>
      <c r="D2796" s="3" t="s">
        <v>6904</v>
      </c>
      <c r="E2796">
        <v>50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42416.35832175926</v>
      </c>
      <c r="T2796" s="10">
        <f t="shared" si="175"/>
        <v>42432.458333333336</v>
      </c>
    </row>
    <row r="2797" spans="1:20" ht="49" x14ac:dyDescent="0.25">
      <c r="A2797" s="6">
        <f t="shared" si="172"/>
        <v>104.28571428571429</v>
      </c>
      <c r="B2797">
        <v>2795</v>
      </c>
      <c r="C2797" s="3" t="s">
        <v>2795</v>
      </c>
      <c r="D2797" s="3" t="s">
        <v>6905</v>
      </c>
      <c r="E2797"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41780.192604166667</v>
      </c>
      <c r="T2797" s="10">
        <f t="shared" si="175"/>
        <v>41796.625</v>
      </c>
    </row>
    <row r="2798" spans="1:20" ht="49" x14ac:dyDescent="0.25">
      <c r="A2798" s="6">
        <f t="shared" si="172"/>
        <v>115.5</v>
      </c>
      <c r="B2798">
        <v>2796</v>
      </c>
      <c r="C2798" s="3" t="s">
        <v>2796</v>
      </c>
      <c r="D2798" s="3" t="s">
        <v>6906</v>
      </c>
      <c r="E2798">
        <v>800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41795.194768518515</v>
      </c>
      <c r="T2798" s="10">
        <f t="shared" si="175"/>
        <v>41825.194768518515</v>
      </c>
    </row>
    <row r="2799" spans="1:20" ht="49" x14ac:dyDescent="0.25">
      <c r="A2799" s="6">
        <f t="shared" si="172"/>
        <v>102.64512500000001</v>
      </c>
      <c r="B2799">
        <v>2797</v>
      </c>
      <c r="C2799" s="3" t="s">
        <v>2797</v>
      </c>
      <c r="D2799" s="3" t="s">
        <v>6907</v>
      </c>
      <c r="E2799">
        <v>8000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41798.606944444444</v>
      </c>
      <c r="T2799" s="10">
        <f t="shared" si="175"/>
        <v>41828.606944444444</v>
      </c>
    </row>
    <row r="2800" spans="1:20" ht="49" x14ac:dyDescent="0.25">
      <c r="A2800" s="6">
        <f t="shared" si="172"/>
        <v>101.4</v>
      </c>
      <c r="B2800">
        <v>2798</v>
      </c>
      <c r="C2800" s="3" t="s">
        <v>2798</v>
      </c>
      <c r="D2800" s="3" t="s">
        <v>6908</v>
      </c>
      <c r="E2800">
        <v>5000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42201.341678240737</v>
      </c>
      <c r="T2800" s="10">
        <f t="shared" si="175"/>
        <v>42216.333333333336</v>
      </c>
    </row>
    <row r="2801" spans="1:20" ht="49" x14ac:dyDescent="0.25">
      <c r="A2801" s="6">
        <f t="shared" si="172"/>
        <v>116.6348</v>
      </c>
      <c r="B2801">
        <v>2799</v>
      </c>
      <c r="C2801" s="3" t="s">
        <v>2799</v>
      </c>
      <c r="D2801" s="3" t="s">
        <v>6909</v>
      </c>
      <c r="E2801">
        <v>5000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42506.93136574074</v>
      </c>
      <c r="T2801" s="10">
        <f t="shared" si="175"/>
        <v>42538.333333333336</v>
      </c>
    </row>
    <row r="2802" spans="1:20" ht="49" x14ac:dyDescent="0.25">
      <c r="A2802" s="6">
        <f t="shared" si="172"/>
        <v>133</v>
      </c>
      <c r="B2802">
        <v>2800</v>
      </c>
      <c r="C2802" s="3" t="s">
        <v>2800</v>
      </c>
      <c r="D2802" s="3" t="s">
        <v>6910</v>
      </c>
      <c r="E2802">
        <v>1000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41948.219513888886</v>
      </c>
      <c r="T2802" s="10">
        <f t="shared" si="175"/>
        <v>42008.219513888886</v>
      </c>
    </row>
    <row r="2803" spans="1:20" ht="49" x14ac:dyDescent="0.25">
      <c r="A2803" s="6">
        <f t="shared" si="172"/>
        <v>133.20000000000002</v>
      </c>
      <c r="B2803">
        <v>2801</v>
      </c>
      <c r="C2803" s="3" t="s">
        <v>2801</v>
      </c>
      <c r="D2803" s="3" t="s">
        <v>6911</v>
      </c>
      <c r="E2803">
        <v>500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41899.909826388888</v>
      </c>
      <c r="T2803" s="10">
        <f t="shared" si="175"/>
        <v>41922.125</v>
      </c>
    </row>
    <row r="2804" spans="1:20" ht="49" x14ac:dyDescent="0.25">
      <c r="A2804" s="6">
        <f t="shared" si="172"/>
        <v>101.83333333333333</v>
      </c>
      <c r="B2804">
        <v>2802</v>
      </c>
      <c r="C2804" s="3" t="s">
        <v>2802</v>
      </c>
      <c r="D2804" s="3" t="s">
        <v>6912</v>
      </c>
      <c r="E2804">
        <v>3000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42192.313738425924</v>
      </c>
      <c r="T2804" s="10">
        <f t="shared" si="175"/>
        <v>42222.313738425924</v>
      </c>
    </row>
    <row r="2805" spans="1:20" ht="49" x14ac:dyDescent="0.25">
      <c r="A2805" s="6">
        <f t="shared" si="172"/>
        <v>127.95</v>
      </c>
      <c r="B2805">
        <v>2803</v>
      </c>
      <c r="C2805" s="3" t="s">
        <v>2803</v>
      </c>
      <c r="D2805" s="3" t="s">
        <v>6913</v>
      </c>
      <c r="E2805"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42157.732361111113</v>
      </c>
      <c r="T2805" s="10">
        <f t="shared" si="175"/>
        <v>42200.666666666664</v>
      </c>
    </row>
    <row r="2806" spans="1:20" ht="49" x14ac:dyDescent="0.25">
      <c r="A2806" s="6">
        <f t="shared" si="172"/>
        <v>114.99999999999999</v>
      </c>
      <c r="B2806">
        <v>2804</v>
      </c>
      <c r="C2806" s="3" t="s">
        <v>2804</v>
      </c>
      <c r="D2806" s="3" t="s">
        <v>6914</v>
      </c>
      <c r="E2806">
        <v>1000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41881.120254629626</v>
      </c>
      <c r="T2806" s="10">
        <f t="shared" si="175"/>
        <v>41911.120254629626</v>
      </c>
    </row>
    <row r="2807" spans="1:20" ht="65" x14ac:dyDescent="0.25">
      <c r="A2807" s="6">
        <f t="shared" si="172"/>
        <v>110.00000000000001</v>
      </c>
      <c r="B2807">
        <v>2805</v>
      </c>
      <c r="C2807" s="3" t="s">
        <v>2805</v>
      </c>
      <c r="D2807" s="3" t="s">
        <v>6915</v>
      </c>
      <c r="E2807">
        <v>400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42213.1721412037</v>
      </c>
      <c r="T2807" s="10">
        <f t="shared" si="175"/>
        <v>42238.1721412037</v>
      </c>
    </row>
    <row r="2808" spans="1:20" ht="49" x14ac:dyDescent="0.25">
      <c r="A2808" s="6">
        <f t="shared" si="172"/>
        <v>112.1</v>
      </c>
      <c r="B2808">
        <v>2806</v>
      </c>
      <c r="C2808" s="3" t="s">
        <v>2806</v>
      </c>
      <c r="D2808" s="3" t="s">
        <v>6916</v>
      </c>
      <c r="E2808">
        <v>3000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42184.933912037035</v>
      </c>
      <c r="T2808" s="10">
        <f t="shared" si="175"/>
        <v>42221.124999999993</v>
      </c>
    </row>
    <row r="2809" spans="1:20" ht="18" x14ac:dyDescent="0.25">
      <c r="A2809" s="6">
        <f t="shared" si="172"/>
        <v>126</v>
      </c>
      <c r="B2809">
        <v>2807</v>
      </c>
      <c r="C2809" s="3" t="s">
        <v>2807</v>
      </c>
      <c r="D2809" s="3" t="s">
        <v>6917</v>
      </c>
      <c r="E2809"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42154.539791666662</v>
      </c>
      <c r="T2809" s="10">
        <f t="shared" si="175"/>
        <v>42184.539791666662</v>
      </c>
    </row>
    <row r="2810" spans="1:20" ht="49" x14ac:dyDescent="0.25">
      <c r="A2810" s="6">
        <f t="shared" si="172"/>
        <v>100.24444444444444</v>
      </c>
      <c r="B2810">
        <v>2808</v>
      </c>
      <c r="C2810" s="3" t="s">
        <v>2808</v>
      </c>
      <c r="D2810" s="3" t="s">
        <v>6918</v>
      </c>
      <c r="E2810"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42208.513136574074</v>
      </c>
      <c r="T2810" s="10">
        <f t="shared" si="175"/>
        <v>42238.513136574074</v>
      </c>
    </row>
    <row r="2811" spans="1:20" ht="49" x14ac:dyDescent="0.25">
      <c r="A2811" s="6">
        <f t="shared" si="172"/>
        <v>102.4</v>
      </c>
      <c r="B2811">
        <v>2809</v>
      </c>
      <c r="C2811" s="3" t="s">
        <v>2809</v>
      </c>
      <c r="D2811" s="3" t="s">
        <v>6919</v>
      </c>
      <c r="E2811"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42451.163483796299</v>
      </c>
      <c r="T2811" s="10">
        <f t="shared" si="175"/>
        <v>42459.277083333327</v>
      </c>
    </row>
    <row r="2812" spans="1:20" ht="49" x14ac:dyDescent="0.25">
      <c r="A2812" s="6">
        <f t="shared" si="172"/>
        <v>108.2</v>
      </c>
      <c r="B2812">
        <v>2810</v>
      </c>
      <c r="C2812" s="3" t="s">
        <v>2810</v>
      </c>
      <c r="D2812" s="3" t="s">
        <v>6920</v>
      </c>
      <c r="E2812"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41758.806296296294</v>
      </c>
      <c r="T2812" s="10">
        <f t="shared" si="175"/>
        <v>41790.832638888889</v>
      </c>
    </row>
    <row r="2813" spans="1:20" ht="49" x14ac:dyDescent="0.25">
      <c r="A2813" s="6">
        <f t="shared" si="172"/>
        <v>100.27</v>
      </c>
      <c r="B2813">
        <v>2811</v>
      </c>
      <c r="C2813" s="3" t="s">
        <v>2811</v>
      </c>
      <c r="D2813" s="3" t="s">
        <v>6921</v>
      </c>
      <c r="E2813">
        <v>10000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42028.163229166668</v>
      </c>
      <c r="T2813" s="10">
        <f t="shared" si="175"/>
        <v>42058.163229166668</v>
      </c>
    </row>
    <row r="2814" spans="1:20" ht="49" x14ac:dyDescent="0.25">
      <c r="A2814" s="6">
        <f t="shared" si="172"/>
        <v>113.3</v>
      </c>
      <c r="B2814">
        <v>2812</v>
      </c>
      <c r="C2814" s="3" t="s">
        <v>2812</v>
      </c>
      <c r="D2814" s="3" t="s">
        <v>6922</v>
      </c>
      <c r="E2814">
        <v>5000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42054.410856481474</v>
      </c>
      <c r="T2814" s="10">
        <f t="shared" si="175"/>
        <v>42099.833333333336</v>
      </c>
    </row>
    <row r="2815" spans="1:20" ht="49" x14ac:dyDescent="0.25">
      <c r="A2815" s="6">
        <f t="shared" si="172"/>
        <v>127.57571428571428</v>
      </c>
      <c r="B2815">
        <v>2813</v>
      </c>
      <c r="C2815" s="3" t="s">
        <v>2813</v>
      </c>
      <c r="D2815" s="3" t="s">
        <v>6923</v>
      </c>
      <c r="E2815"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42693.409270833326</v>
      </c>
      <c r="T2815" s="10">
        <f t="shared" si="175"/>
        <v>42718.409270833326</v>
      </c>
    </row>
    <row r="2816" spans="1:20" ht="49" x14ac:dyDescent="0.25">
      <c r="A2816" s="6">
        <f t="shared" si="172"/>
        <v>107.73333333333332</v>
      </c>
      <c r="B2816">
        <v>2814</v>
      </c>
      <c r="C2816" s="3" t="s">
        <v>2814</v>
      </c>
      <c r="D2816" s="3" t="s">
        <v>6924</v>
      </c>
      <c r="E2816">
        <v>1500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42103.066145833327</v>
      </c>
      <c r="T2816" s="10">
        <f t="shared" si="175"/>
        <v>42133.066145833327</v>
      </c>
    </row>
    <row r="2817" spans="1:20" ht="49" x14ac:dyDescent="0.25">
      <c r="A2817" s="6">
        <f t="shared" si="172"/>
        <v>242</v>
      </c>
      <c r="B2817">
        <v>2815</v>
      </c>
      <c r="C2817" s="3" t="s">
        <v>2815</v>
      </c>
      <c r="D2817" s="3" t="s">
        <v>6925</v>
      </c>
      <c r="E2817">
        <v>250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42559.443391203698</v>
      </c>
      <c r="T2817" s="10">
        <f t="shared" si="175"/>
        <v>42589.443391203698</v>
      </c>
    </row>
    <row r="2818" spans="1:20" ht="49" x14ac:dyDescent="0.25">
      <c r="A2818" s="6">
        <f t="shared" si="172"/>
        <v>141.56666666666666</v>
      </c>
      <c r="B2818">
        <v>2816</v>
      </c>
      <c r="C2818" s="3" t="s">
        <v>2816</v>
      </c>
      <c r="D2818" s="3" t="s">
        <v>6926</v>
      </c>
      <c r="E2818">
        <v>3000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42188.134166666663</v>
      </c>
      <c r="T2818" s="10">
        <f t="shared" si="175"/>
        <v>42218.333333333336</v>
      </c>
    </row>
    <row r="2819" spans="1:20" ht="49" x14ac:dyDescent="0.25">
      <c r="A2819" s="6">
        <f t="shared" ref="A2819:A2882" si="176">((F2819-E2819)/E2819+1)*100</f>
        <v>130</v>
      </c>
      <c r="B2819">
        <v>2817</v>
      </c>
      <c r="C2819" s="3" t="s">
        <v>2817</v>
      </c>
      <c r="D2819" s="3" t="s">
        <v>6927</v>
      </c>
      <c r="E2819">
        <v>600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>
        <f t="shared" ref="P2819:P2882" si="177">F2819/M2819</f>
        <v>23.636363636363637</v>
      </c>
      <c r="Q2819" t="s">
        <v>8317</v>
      </c>
      <c r="R2819" t="s">
        <v>8318</v>
      </c>
      <c r="S2819" s="10">
        <f t="shared" ref="S2819:S2882" si="178">(((K2819/60)/60)/24)+DATE(1970,1,1)+(-8/24)</f>
        <v>42023.30164351852</v>
      </c>
      <c r="T2819" s="10">
        <f t="shared" ref="T2819:T2882" si="179">(((J2819/60)/60)/24)+DATE(1970,1,1)+(-8/24)</f>
        <v>42063.30164351852</v>
      </c>
    </row>
    <row r="2820" spans="1:20" ht="49" x14ac:dyDescent="0.25">
      <c r="A2820" s="6">
        <f t="shared" si="176"/>
        <v>106.03</v>
      </c>
      <c r="B2820">
        <v>2818</v>
      </c>
      <c r="C2820" s="3" t="s">
        <v>2818</v>
      </c>
      <c r="D2820" s="3" t="s">
        <v>6928</v>
      </c>
      <c r="E2820"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42250.264884259253</v>
      </c>
      <c r="T2820" s="10">
        <f t="shared" si="179"/>
        <v>42270.264884259253</v>
      </c>
    </row>
    <row r="2821" spans="1:20" ht="49" x14ac:dyDescent="0.25">
      <c r="A2821" s="6">
        <f t="shared" si="176"/>
        <v>104.80000000000001</v>
      </c>
      <c r="B2821">
        <v>2819</v>
      </c>
      <c r="C2821" s="3" t="s">
        <v>2819</v>
      </c>
      <c r="D2821" s="3" t="s">
        <v>6929</v>
      </c>
      <c r="E2821">
        <v>5000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42139.192233796297</v>
      </c>
      <c r="T2821" s="10">
        <f t="shared" si="179"/>
        <v>42169.192233796297</v>
      </c>
    </row>
    <row r="2822" spans="1:20" ht="49" x14ac:dyDescent="0.25">
      <c r="A2822" s="6">
        <f t="shared" si="176"/>
        <v>136</v>
      </c>
      <c r="B2822">
        <v>2820</v>
      </c>
      <c r="C2822" s="3" t="s">
        <v>2820</v>
      </c>
      <c r="D2822" s="3" t="s">
        <v>6930</v>
      </c>
      <c r="E2822">
        <v>200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42401.277650462966</v>
      </c>
      <c r="T2822" s="10">
        <f t="shared" si="179"/>
        <v>42425.666666666664</v>
      </c>
    </row>
    <row r="2823" spans="1:20" ht="49" x14ac:dyDescent="0.25">
      <c r="A2823" s="6">
        <f t="shared" si="176"/>
        <v>100</v>
      </c>
      <c r="B2823">
        <v>2821</v>
      </c>
      <c r="C2823" s="3" t="s">
        <v>2821</v>
      </c>
      <c r="D2823" s="3" t="s">
        <v>6931</v>
      </c>
      <c r="E2823">
        <v>1000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41875.589525462965</v>
      </c>
      <c r="T2823" s="10">
        <f t="shared" si="179"/>
        <v>41905.589525462965</v>
      </c>
    </row>
    <row r="2824" spans="1:20" ht="49" x14ac:dyDescent="0.25">
      <c r="A2824" s="6">
        <f t="shared" si="176"/>
        <v>100</v>
      </c>
      <c r="B2824">
        <v>2822</v>
      </c>
      <c r="C2824" s="3" t="s">
        <v>2822</v>
      </c>
      <c r="D2824" s="3" t="s">
        <v>6932</v>
      </c>
      <c r="E2824"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42060.350601851846</v>
      </c>
      <c r="T2824" s="10">
        <f t="shared" si="179"/>
        <v>42090.308935185189</v>
      </c>
    </row>
    <row r="2825" spans="1:20" ht="49" x14ac:dyDescent="0.25">
      <c r="A2825" s="6">
        <f t="shared" si="176"/>
        <v>124</v>
      </c>
      <c r="B2825">
        <v>2823</v>
      </c>
      <c r="C2825" s="3" t="s">
        <v>2823</v>
      </c>
      <c r="D2825" s="3" t="s">
        <v>6933</v>
      </c>
      <c r="E2825">
        <v>100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42066.678310185183</v>
      </c>
      <c r="T2825" s="10">
        <f t="shared" si="179"/>
        <v>42094.624305555553</v>
      </c>
    </row>
    <row r="2826" spans="1:20" ht="33" x14ac:dyDescent="0.25">
      <c r="A2826" s="6">
        <f t="shared" si="176"/>
        <v>116.92307692307693</v>
      </c>
      <c r="B2826">
        <v>2824</v>
      </c>
      <c r="C2826" s="3" t="s">
        <v>2824</v>
      </c>
      <c r="D2826" s="3" t="s">
        <v>6934</v>
      </c>
      <c r="E2826"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42135.9374537037</v>
      </c>
      <c r="T2826" s="10">
        <f t="shared" si="179"/>
        <v>42167.738194444442</v>
      </c>
    </row>
    <row r="2827" spans="1:20" ht="49" x14ac:dyDescent="0.25">
      <c r="A2827" s="6">
        <f t="shared" si="176"/>
        <v>103.33333333333334</v>
      </c>
      <c r="B2827">
        <v>2825</v>
      </c>
      <c r="C2827" s="3" t="s">
        <v>2825</v>
      </c>
      <c r="D2827" s="3" t="s">
        <v>6935</v>
      </c>
      <c r="E2827">
        <v>3000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42312.459328703706</v>
      </c>
      <c r="T2827" s="10">
        <f t="shared" si="179"/>
        <v>42342.459328703706</v>
      </c>
    </row>
    <row r="2828" spans="1:20" ht="49" x14ac:dyDescent="0.25">
      <c r="A2828" s="6">
        <f t="shared" si="176"/>
        <v>107.74999999999999</v>
      </c>
      <c r="B2828">
        <v>2826</v>
      </c>
      <c r="C2828" s="3" t="s">
        <v>2826</v>
      </c>
      <c r="D2828" s="3" t="s">
        <v>6936</v>
      </c>
      <c r="E2828"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42170.701527777775</v>
      </c>
      <c r="T2828" s="10">
        <f t="shared" si="179"/>
        <v>42194.958333333336</v>
      </c>
    </row>
    <row r="2829" spans="1:20" ht="49" x14ac:dyDescent="0.25">
      <c r="A2829" s="6">
        <f t="shared" si="176"/>
        <v>120.25000000000001</v>
      </c>
      <c r="B2829">
        <v>2827</v>
      </c>
      <c r="C2829" s="3" t="s">
        <v>2827</v>
      </c>
      <c r="D2829" s="3" t="s">
        <v>6937</v>
      </c>
      <c r="E2829"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42494.350300925922</v>
      </c>
      <c r="T2829" s="10">
        <f t="shared" si="179"/>
        <v>42524.354166666664</v>
      </c>
    </row>
    <row r="2830" spans="1:20" ht="49" x14ac:dyDescent="0.25">
      <c r="A2830" s="6">
        <f t="shared" si="176"/>
        <v>100.37894736842105</v>
      </c>
      <c r="B2830">
        <v>2828</v>
      </c>
      <c r="C2830" s="3" t="s">
        <v>2828</v>
      </c>
      <c r="D2830" s="3" t="s">
        <v>6938</v>
      </c>
      <c r="E2830">
        <v>9500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42253.931354166663</v>
      </c>
      <c r="T2830" s="10">
        <f t="shared" si="179"/>
        <v>42279.624999999993</v>
      </c>
    </row>
    <row r="2831" spans="1:20" ht="49" x14ac:dyDescent="0.25">
      <c r="A2831" s="6">
        <f t="shared" si="176"/>
        <v>106.52</v>
      </c>
      <c r="B2831">
        <v>2829</v>
      </c>
      <c r="C2831" s="3" t="s">
        <v>2829</v>
      </c>
      <c r="D2831" s="3" t="s">
        <v>6939</v>
      </c>
      <c r="E2831">
        <v>2500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42495.100902777776</v>
      </c>
      <c r="T2831" s="10">
        <f t="shared" si="179"/>
        <v>42523.100902777776</v>
      </c>
    </row>
    <row r="2832" spans="1:20" ht="33" x14ac:dyDescent="0.25">
      <c r="A2832" s="6">
        <f t="shared" si="176"/>
        <v>100</v>
      </c>
      <c r="B2832">
        <v>2830</v>
      </c>
      <c r="C2832" s="3" t="s">
        <v>2830</v>
      </c>
      <c r="D2832" s="3" t="s">
        <v>6940</v>
      </c>
      <c r="E2832"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41758.506342592591</v>
      </c>
      <c r="T2832" s="10">
        <f t="shared" si="179"/>
        <v>41770.832638888889</v>
      </c>
    </row>
    <row r="2833" spans="1:20" ht="33" x14ac:dyDescent="0.25">
      <c r="A2833" s="6">
        <f t="shared" si="176"/>
        <v>110.66666666666667</v>
      </c>
      <c r="B2833">
        <v>2831</v>
      </c>
      <c r="C2833" s="3" t="s">
        <v>2831</v>
      </c>
      <c r="D2833" s="3" t="s">
        <v>6941</v>
      </c>
      <c r="E2833"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42171.491550925923</v>
      </c>
      <c r="T2833" s="10">
        <f t="shared" si="179"/>
        <v>42201.491550925923</v>
      </c>
    </row>
    <row r="2834" spans="1:20" ht="49" x14ac:dyDescent="0.25">
      <c r="A2834" s="6">
        <f t="shared" si="176"/>
        <v>114.71959999999999</v>
      </c>
      <c r="B2834">
        <v>2832</v>
      </c>
      <c r="C2834" s="3" t="s">
        <v>2832</v>
      </c>
      <c r="D2834" s="3" t="s">
        <v>6942</v>
      </c>
      <c r="E2834">
        <v>2500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41938.376087962963</v>
      </c>
      <c r="T2834" s="10">
        <f t="shared" si="179"/>
        <v>41966.583333333336</v>
      </c>
    </row>
    <row r="2835" spans="1:20" ht="18" x14ac:dyDescent="0.25">
      <c r="A2835" s="6">
        <f t="shared" si="176"/>
        <v>108.25925925925925</v>
      </c>
      <c r="B2835">
        <v>2833</v>
      </c>
      <c r="C2835" s="3" t="s">
        <v>2833</v>
      </c>
      <c r="D2835" s="3" t="s">
        <v>6943</v>
      </c>
      <c r="E2835"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42267.794363425921</v>
      </c>
      <c r="T2835" s="10">
        <f t="shared" si="179"/>
        <v>42287.749999999993</v>
      </c>
    </row>
    <row r="2836" spans="1:20" ht="49" x14ac:dyDescent="0.25">
      <c r="A2836" s="6">
        <f t="shared" si="176"/>
        <v>170</v>
      </c>
      <c r="B2836">
        <v>2834</v>
      </c>
      <c r="C2836" s="3" t="s">
        <v>2834</v>
      </c>
      <c r="D2836" s="3" t="s">
        <v>6944</v>
      </c>
      <c r="E2836">
        <v>800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42019.626504629625</v>
      </c>
      <c r="T2836" s="10">
        <f t="shared" si="179"/>
        <v>42034.626504629625</v>
      </c>
    </row>
    <row r="2837" spans="1:20" ht="49" x14ac:dyDescent="0.25">
      <c r="A2837" s="6">
        <f t="shared" si="176"/>
        <v>187.09899999999999</v>
      </c>
      <c r="B2837">
        <v>2835</v>
      </c>
      <c r="C2837" s="3" t="s">
        <v>2835</v>
      </c>
      <c r="D2837" s="3" t="s">
        <v>6945</v>
      </c>
      <c r="E2837">
        <v>1000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42313.370567129627</v>
      </c>
      <c r="T2837" s="10">
        <f t="shared" si="179"/>
        <v>42342.666666666664</v>
      </c>
    </row>
    <row r="2838" spans="1:20" ht="49" x14ac:dyDescent="0.25">
      <c r="A2838" s="6">
        <f t="shared" si="176"/>
        <v>107.77777777777777</v>
      </c>
      <c r="B2838">
        <v>2836</v>
      </c>
      <c r="C2838" s="3" t="s">
        <v>2836</v>
      </c>
      <c r="D2838" s="3" t="s">
        <v>6946</v>
      </c>
      <c r="E2838"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42745.928449074076</v>
      </c>
      <c r="T2838" s="10">
        <f t="shared" si="179"/>
        <v>42783.874305555553</v>
      </c>
    </row>
    <row r="2839" spans="1:20" ht="65" x14ac:dyDescent="0.25">
      <c r="A2839" s="6">
        <f t="shared" si="176"/>
        <v>100</v>
      </c>
      <c r="B2839">
        <v>2837</v>
      </c>
      <c r="C2839" s="3" t="s">
        <v>2837</v>
      </c>
      <c r="D2839" s="3" t="s">
        <v>6947</v>
      </c>
      <c r="E2839">
        <v>850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42307.575046296297</v>
      </c>
      <c r="T2839" s="10">
        <f t="shared" si="179"/>
        <v>42347.616712962961</v>
      </c>
    </row>
    <row r="2840" spans="1:20" ht="49" x14ac:dyDescent="0.25">
      <c r="A2840" s="6">
        <f t="shared" si="176"/>
        <v>120.25000000000001</v>
      </c>
      <c r="B2840">
        <v>2838</v>
      </c>
      <c r="C2840" s="3" t="s">
        <v>2838</v>
      </c>
      <c r="D2840" s="3" t="s">
        <v>6948</v>
      </c>
      <c r="E2840"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41842.274259259255</v>
      </c>
      <c r="T2840" s="10">
        <f t="shared" si="179"/>
        <v>41864.583333333328</v>
      </c>
    </row>
    <row r="2841" spans="1:20" ht="49" x14ac:dyDescent="0.25">
      <c r="A2841" s="6">
        <f t="shared" si="176"/>
        <v>111.42857142857143</v>
      </c>
      <c r="B2841">
        <v>2839</v>
      </c>
      <c r="C2841" s="3" t="s">
        <v>2839</v>
      </c>
      <c r="D2841" s="3" t="s">
        <v>6949</v>
      </c>
      <c r="E2841"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41852.906874999993</v>
      </c>
      <c r="T2841" s="10">
        <f t="shared" si="179"/>
        <v>41875.874305555553</v>
      </c>
    </row>
    <row r="2842" spans="1:20" ht="49" x14ac:dyDescent="0.25">
      <c r="A2842" s="6">
        <f t="shared" si="176"/>
        <v>104</v>
      </c>
      <c r="B2842">
        <v>2840</v>
      </c>
      <c r="C2842" s="3" t="s">
        <v>2840</v>
      </c>
      <c r="D2842" s="3" t="s">
        <v>6950</v>
      </c>
      <c r="E2842">
        <v>2500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42059.702303240738</v>
      </c>
      <c r="T2842" s="10">
        <f t="shared" si="179"/>
        <v>42081.374999999993</v>
      </c>
    </row>
    <row r="2843" spans="1:20" ht="49" x14ac:dyDescent="0.25">
      <c r="A2843" s="6">
        <f t="shared" si="176"/>
        <v>1.0000000000000009</v>
      </c>
      <c r="B2843">
        <v>2841</v>
      </c>
      <c r="C2843" s="3" t="s">
        <v>2841</v>
      </c>
      <c r="D2843" s="3" t="s">
        <v>6951</v>
      </c>
      <c r="E2843">
        <v>1000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42291.40621527777</v>
      </c>
      <c r="T2843" s="10">
        <f t="shared" si="179"/>
        <v>42351.447881944441</v>
      </c>
    </row>
    <row r="2844" spans="1:20" ht="49" x14ac:dyDescent="0.25">
      <c r="A2844" s="6">
        <f t="shared" si="176"/>
        <v>0</v>
      </c>
      <c r="B2844">
        <v>2842</v>
      </c>
      <c r="C2844" s="3" t="s">
        <v>2842</v>
      </c>
      <c r="D2844" s="3" t="s">
        <v>6952</v>
      </c>
      <c r="E2844">
        <v>1500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41784.619155092587</v>
      </c>
      <c r="T2844" s="10">
        <f t="shared" si="179"/>
        <v>41811.125</v>
      </c>
    </row>
    <row r="2845" spans="1:20" ht="49" x14ac:dyDescent="0.25">
      <c r="A2845" s="6">
        <f t="shared" si="176"/>
        <v>0</v>
      </c>
      <c r="B2845">
        <v>2843</v>
      </c>
      <c r="C2845" s="3" t="s">
        <v>2843</v>
      </c>
      <c r="D2845" s="3" t="s">
        <v>6953</v>
      </c>
      <c r="E2845">
        <v>1200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42492.404513888883</v>
      </c>
      <c r="T2845" s="10">
        <f t="shared" si="179"/>
        <v>42533.833333333336</v>
      </c>
    </row>
    <row r="2846" spans="1:20" ht="49" x14ac:dyDescent="0.25">
      <c r="A2846" s="6">
        <f t="shared" si="176"/>
        <v>5.4545454545454568</v>
      </c>
      <c r="B2846">
        <v>2844</v>
      </c>
      <c r="C2846" s="3" t="s">
        <v>2844</v>
      </c>
      <c r="D2846" s="3" t="s">
        <v>6954</v>
      </c>
      <c r="E2846">
        <v>550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42709.212731481479</v>
      </c>
      <c r="T2846" s="10">
        <f t="shared" si="179"/>
        <v>42739.212731481479</v>
      </c>
    </row>
    <row r="2847" spans="1:20" ht="49" x14ac:dyDescent="0.25">
      <c r="A2847" s="6">
        <f t="shared" si="176"/>
        <v>31.546666666666667</v>
      </c>
      <c r="B2847">
        <v>2845</v>
      </c>
      <c r="C2847" s="3" t="s">
        <v>2845</v>
      </c>
      <c r="D2847" s="3" t="s">
        <v>6955</v>
      </c>
      <c r="E2847">
        <v>7500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42102.683252314811</v>
      </c>
      <c r="T2847" s="10">
        <f t="shared" si="179"/>
        <v>42162.683252314811</v>
      </c>
    </row>
    <row r="2848" spans="1:20" ht="49" x14ac:dyDescent="0.25">
      <c r="A2848" s="6">
        <f t="shared" si="176"/>
        <v>0</v>
      </c>
      <c r="B2848">
        <v>2846</v>
      </c>
      <c r="C2848" s="3" t="s">
        <v>2846</v>
      </c>
      <c r="D2848" s="3" t="s">
        <v>6956</v>
      </c>
      <c r="E2848">
        <v>8000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42108.358726851853</v>
      </c>
      <c r="T2848" s="10">
        <f t="shared" si="179"/>
        <v>42153.358726851853</v>
      </c>
    </row>
    <row r="2849" spans="1:20" ht="49" x14ac:dyDescent="0.25">
      <c r="A2849" s="6">
        <f t="shared" si="176"/>
        <v>0</v>
      </c>
      <c r="B2849">
        <v>2847</v>
      </c>
      <c r="C2849" s="3" t="s">
        <v>2847</v>
      </c>
      <c r="D2849" s="3" t="s">
        <v>6957</v>
      </c>
      <c r="E2849">
        <v>2000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42453.472974537035</v>
      </c>
      <c r="T2849" s="10">
        <f t="shared" si="179"/>
        <v>42513.472974537035</v>
      </c>
    </row>
    <row r="2850" spans="1:20" ht="49" x14ac:dyDescent="0.25">
      <c r="A2850" s="6">
        <f t="shared" si="176"/>
        <v>0.20000000000000018</v>
      </c>
      <c r="B2850">
        <v>2848</v>
      </c>
      <c r="C2850" s="3" t="s">
        <v>2848</v>
      </c>
      <c r="D2850" s="3" t="s">
        <v>6958</v>
      </c>
      <c r="E2850">
        <v>35000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42123.315497685187</v>
      </c>
      <c r="T2850" s="10">
        <f t="shared" si="179"/>
        <v>42153.315497685187</v>
      </c>
    </row>
    <row r="2851" spans="1:20" ht="49" x14ac:dyDescent="0.25">
      <c r="A2851" s="6">
        <f t="shared" si="176"/>
        <v>1.0000000000000009</v>
      </c>
      <c r="B2851">
        <v>2849</v>
      </c>
      <c r="C2851" s="3" t="s">
        <v>2849</v>
      </c>
      <c r="D2851" s="3" t="s">
        <v>6959</v>
      </c>
      <c r="E2851">
        <v>500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42453.094907407409</v>
      </c>
      <c r="T2851" s="10">
        <f t="shared" si="179"/>
        <v>42483.094907407409</v>
      </c>
    </row>
    <row r="2852" spans="1:20" ht="49" x14ac:dyDescent="0.25">
      <c r="A2852" s="6">
        <f t="shared" si="176"/>
        <v>3.8874999999999993</v>
      </c>
      <c r="B2852">
        <v>2850</v>
      </c>
      <c r="C2852" s="3" t="s">
        <v>2850</v>
      </c>
      <c r="D2852" s="3" t="s">
        <v>6960</v>
      </c>
      <c r="E2852">
        <v>8000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41857.673738425925</v>
      </c>
      <c r="T2852" s="10">
        <f t="shared" si="179"/>
        <v>41887.673738425925</v>
      </c>
    </row>
    <row r="2853" spans="1:20" ht="49" x14ac:dyDescent="0.25">
      <c r="A2853" s="6">
        <f t="shared" si="176"/>
        <v>0</v>
      </c>
      <c r="B2853">
        <v>2851</v>
      </c>
      <c r="C2853" s="3" t="s">
        <v>2851</v>
      </c>
      <c r="D2853" s="3" t="s">
        <v>6961</v>
      </c>
      <c r="E2853">
        <v>4500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42389.669317129628</v>
      </c>
      <c r="T2853" s="10">
        <f t="shared" si="179"/>
        <v>42398.636805555558</v>
      </c>
    </row>
    <row r="2854" spans="1:20" ht="49" x14ac:dyDescent="0.25">
      <c r="A2854" s="6">
        <f t="shared" si="176"/>
        <v>1.9000000000000017</v>
      </c>
      <c r="B2854">
        <v>2852</v>
      </c>
      <c r="C2854" s="3" t="s">
        <v>2852</v>
      </c>
      <c r="D2854" s="3" t="s">
        <v>6962</v>
      </c>
      <c r="E2854">
        <v>5000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41780.711840277778</v>
      </c>
      <c r="T2854" s="10">
        <f t="shared" si="179"/>
        <v>41810.711840277778</v>
      </c>
    </row>
    <row r="2855" spans="1:20" ht="49" x14ac:dyDescent="0.25">
      <c r="A2855" s="6">
        <f t="shared" si="176"/>
        <v>0</v>
      </c>
      <c r="B2855">
        <v>2853</v>
      </c>
      <c r="C2855" s="3" t="s">
        <v>2853</v>
      </c>
      <c r="D2855" s="3" t="s">
        <v>6963</v>
      </c>
      <c r="E2855">
        <v>9500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41835.85760416666</v>
      </c>
      <c r="T2855" s="10">
        <f t="shared" si="179"/>
        <v>41895.85760416666</v>
      </c>
    </row>
    <row r="2856" spans="1:20" ht="49" x14ac:dyDescent="0.25">
      <c r="A2856" s="6">
        <f t="shared" si="176"/>
        <v>41.7</v>
      </c>
      <c r="B2856">
        <v>2854</v>
      </c>
      <c r="C2856" s="3" t="s">
        <v>2854</v>
      </c>
      <c r="D2856" s="3" t="s">
        <v>6964</v>
      </c>
      <c r="E2856">
        <v>1000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42111.383321759255</v>
      </c>
      <c r="T2856" s="10">
        <f t="shared" si="179"/>
        <v>42131.383321759255</v>
      </c>
    </row>
    <row r="2857" spans="1:20" ht="49" x14ac:dyDescent="0.25">
      <c r="A2857" s="6">
        <f t="shared" si="176"/>
        <v>50</v>
      </c>
      <c r="B2857">
        <v>2855</v>
      </c>
      <c r="C2857" s="3" t="s">
        <v>2855</v>
      </c>
      <c r="D2857" s="3" t="s">
        <v>6965</v>
      </c>
      <c r="E2857">
        <v>600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42369.674432870372</v>
      </c>
      <c r="T2857" s="10">
        <f t="shared" si="179"/>
        <v>42398.648611111108</v>
      </c>
    </row>
    <row r="2858" spans="1:20" ht="49" x14ac:dyDescent="0.25">
      <c r="A2858" s="6">
        <f t="shared" si="176"/>
        <v>4.8666666666666636</v>
      </c>
      <c r="B2858">
        <v>2856</v>
      </c>
      <c r="C2858" s="3" t="s">
        <v>2856</v>
      </c>
      <c r="D2858" s="3" t="s">
        <v>6966</v>
      </c>
      <c r="E2858">
        <v>3000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42164.704247685186</v>
      </c>
      <c r="T2858" s="10">
        <f t="shared" si="179"/>
        <v>42224.56527777778</v>
      </c>
    </row>
    <row r="2859" spans="1:20" ht="65" x14ac:dyDescent="0.25">
      <c r="A2859" s="6">
        <f t="shared" si="176"/>
        <v>19.736842105263154</v>
      </c>
      <c r="B2859">
        <v>2857</v>
      </c>
      <c r="C2859" s="3" t="s">
        <v>2857</v>
      </c>
      <c r="D2859" s="3" t="s">
        <v>6967</v>
      </c>
      <c r="E2859">
        <v>38000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42726.586747685178</v>
      </c>
      <c r="T2859" s="10">
        <f t="shared" si="179"/>
        <v>42786.416666666664</v>
      </c>
    </row>
    <row r="2860" spans="1:20" ht="49" x14ac:dyDescent="0.25">
      <c r="A2860" s="6">
        <f t="shared" si="176"/>
        <v>0</v>
      </c>
      <c r="B2860">
        <v>2858</v>
      </c>
      <c r="C2860" s="3" t="s">
        <v>2858</v>
      </c>
      <c r="D2860" s="3" t="s">
        <v>6968</v>
      </c>
      <c r="E2860">
        <v>1000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41954.211747685178</v>
      </c>
      <c r="T2860" s="10">
        <f t="shared" si="179"/>
        <v>41978.144444444442</v>
      </c>
    </row>
    <row r="2861" spans="1:20" ht="33" x14ac:dyDescent="0.25">
      <c r="A2861" s="6">
        <f t="shared" si="176"/>
        <v>1.749999999999996</v>
      </c>
      <c r="B2861">
        <v>2859</v>
      </c>
      <c r="C2861" s="3" t="s">
        <v>2859</v>
      </c>
      <c r="D2861" s="3" t="s">
        <v>6969</v>
      </c>
      <c r="E2861">
        <v>2000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42233.028981481482</v>
      </c>
      <c r="T2861" s="10">
        <f t="shared" si="179"/>
        <v>42293.028981481482</v>
      </c>
    </row>
    <row r="2862" spans="1:20" ht="49" x14ac:dyDescent="0.25">
      <c r="A2862" s="6">
        <f t="shared" si="176"/>
        <v>6.65</v>
      </c>
      <c r="B2862">
        <v>2860</v>
      </c>
      <c r="C2862" s="3" t="s">
        <v>2860</v>
      </c>
      <c r="D2862" s="3" t="s">
        <v>6970</v>
      </c>
      <c r="E2862">
        <v>4000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42480.467314814807</v>
      </c>
      <c r="T2862" s="10">
        <f t="shared" si="179"/>
        <v>42540.467314814807</v>
      </c>
    </row>
    <row r="2863" spans="1:20" ht="49" x14ac:dyDescent="0.25">
      <c r="A2863" s="6">
        <f t="shared" si="176"/>
        <v>31.999999999999996</v>
      </c>
      <c r="B2863">
        <v>2861</v>
      </c>
      <c r="C2863" s="3" t="s">
        <v>2861</v>
      </c>
      <c r="D2863" s="3" t="s">
        <v>6971</v>
      </c>
      <c r="E2863">
        <v>250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42257.2575</v>
      </c>
      <c r="T2863" s="10">
        <f t="shared" si="179"/>
        <v>42271.2575</v>
      </c>
    </row>
    <row r="2864" spans="1:20" ht="49" x14ac:dyDescent="0.25">
      <c r="A2864" s="6">
        <f t="shared" si="176"/>
        <v>0.43307086614172707</v>
      </c>
      <c r="B2864">
        <v>2862</v>
      </c>
      <c r="C2864" s="3" t="s">
        <v>2862</v>
      </c>
      <c r="D2864" s="3" t="s">
        <v>6972</v>
      </c>
      <c r="E2864">
        <v>12700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41784.456354166665</v>
      </c>
      <c r="T2864" s="10">
        <f t="shared" si="179"/>
        <v>41814.456354166665</v>
      </c>
    </row>
    <row r="2865" spans="1:20" ht="49" x14ac:dyDescent="0.25">
      <c r="A2865" s="6">
        <f t="shared" si="176"/>
        <v>3.9999999999995595E-2</v>
      </c>
      <c r="B2865">
        <v>2863</v>
      </c>
      <c r="C2865" s="3" t="s">
        <v>2863</v>
      </c>
      <c r="D2865" s="3" t="s">
        <v>6973</v>
      </c>
      <c r="E2865">
        <v>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41831.34170138889</v>
      </c>
      <c r="T2865" s="10">
        <f t="shared" si="179"/>
        <v>41891.34170138889</v>
      </c>
    </row>
    <row r="2866" spans="1:20" ht="18" x14ac:dyDescent="0.25">
      <c r="A2866" s="6">
        <f t="shared" si="176"/>
        <v>1.6000000000000014</v>
      </c>
      <c r="B2866">
        <v>2864</v>
      </c>
      <c r="C2866" s="3" t="s">
        <v>2864</v>
      </c>
      <c r="D2866" s="3" t="s">
        <v>6974</v>
      </c>
      <c r="E2866">
        <v>2500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42172.280173611107</v>
      </c>
      <c r="T2866" s="10">
        <f t="shared" si="179"/>
        <v>42202.220833333333</v>
      </c>
    </row>
    <row r="2867" spans="1:20" ht="49" x14ac:dyDescent="0.25">
      <c r="A2867" s="6">
        <f t="shared" si="176"/>
        <v>0</v>
      </c>
      <c r="B2867">
        <v>2865</v>
      </c>
      <c r="C2867" s="3" t="s">
        <v>2865</v>
      </c>
      <c r="D2867" s="3" t="s">
        <v>6975</v>
      </c>
      <c r="E2867">
        <v>2888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41949.780775462961</v>
      </c>
      <c r="T2867" s="10">
        <f t="shared" si="179"/>
        <v>42009.780775462961</v>
      </c>
    </row>
    <row r="2868" spans="1:20" ht="49" x14ac:dyDescent="0.25">
      <c r="A2868" s="6">
        <f t="shared" si="176"/>
        <v>0.9000000000000008</v>
      </c>
      <c r="B2868">
        <v>2866</v>
      </c>
      <c r="C2868" s="3" t="s">
        <v>2866</v>
      </c>
      <c r="D2868" s="3" t="s">
        <v>6976</v>
      </c>
      <c r="E2868">
        <v>5000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42627.621770833335</v>
      </c>
      <c r="T2868" s="10">
        <f t="shared" si="179"/>
        <v>42657.583333333336</v>
      </c>
    </row>
    <row r="2869" spans="1:20" ht="49" x14ac:dyDescent="0.25">
      <c r="A2869" s="6">
        <f t="shared" si="176"/>
        <v>20.16</v>
      </c>
      <c r="B2869">
        <v>2867</v>
      </c>
      <c r="C2869" s="3" t="s">
        <v>2867</v>
      </c>
      <c r="D2869" s="3" t="s">
        <v>6977</v>
      </c>
      <c r="E2869">
        <v>2500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42530.861944444441</v>
      </c>
      <c r="T2869" s="10">
        <f t="shared" si="179"/>
        <v>42554.833333333336</v>
      </c>
    </row>
    <row r="2870" spans="1:20" ht="49" x14ac:dyDescent="0.25">
      <c r="A2870" s="6">
        <f t="shared" si="176"/>
        <v>42.011733333333332</v>
      </c>
      <c r="B2870">
        <v>2868</v>
      </c>
      <c r="C2870" s="3" t="s">
        <v>2868</v>
      </c>
      <c r="D2870" s="3" t="s">
        <v>6978</v>
      </c>
      <c r="E2870">
        <v>15000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42618.493680555555</v>
      </c>
      <c r="T2870" s="10">
        <f t="shared" si="179"/>
        <v>42648.493680555555</v>
      </c>
    </row>
    <row r="2871" spans="1:20" ht="49" x14ac:dyDescent="0.25">
      <c r="A2871" s="6">
        <f t="shared" si="176"/>
        <v>0.88500000000000245</v>
      </c>
      <c r="B2871">
        <v>2869</v>
      </c>
      <c r="C2871" s="3" t="s">
        <v>2869</v>
      </c>
      <c r="D2871" s="3" t="s">
        <v>6979</v>
      </c>
      <c r="E2871">
        <v>20000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42540.260196759256</v>
      </c>
      <c r="T2871" s="10">
        <f t="shared" si="179"/>
        <v>42570.260196759256</v>
      </c>
    </row>
    <row r="2872" spans="1:20" ht="49" x14ac:dyDescent="0.25">
      <c r="A2872" s="6">
        <f t="shared" si="176"/>
        <v>15.000000000000002</v>
      </c>
      <c r="B2872">
        <v>2870</v>
      </c>
      <c r="C2872" s="3" t="s">
        <v>2870</v>
      </c>
      <c r="D2872" s="3" t="s">
        <v>6980</v>
      </c>
      <c r="E2872">
        <v>5000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41745.856076388889</v>
      </c>
      <c r="T2872" s="10">
        <f t="shared" si="179"/>
        <v>41775.856076388889</v>
      </c>
    </row>
    <row r="2873" spans="1:20" ht="49" x14ac:dyDescent="0.25">
      <c r="A2873" s="6">
        <f t="shared" si="176"/>
        <v>4.6699999999999964</v>
      </c>
      <c r="B2873">
        <v>2871</v>
      </c>
      <c r="C2873" s="3" t="s">
        <v>2871</v>
      </c>
      <c r="D2873" s="3" t="s">
        <v>6981</v>
      </c>
      <c r="E2873">
        <v>10000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41974.405243055553</v>
      </c>
      <c r="T2873" s="10">
        <f t="shared" si="179"/>
        <v>41994.405243055553</v>
      </c>
    </row>
    <row r="2874" spans="1:20" ht="33" x14ac:dyDescent="0.25">
      <c r="A2874" s="6">
        <f t="shared" si="176"/>
        <v>0</v>
      </c>
      <c r="B2874">
        <v>2872</v>
      </c>
      <c r="C2874" s="3" t="s">
        <v>2872</v>
      </c>
      <c r="D2874" s="3" t="s">
        <v>6982</v>
      </c>
      <c r="E2874">
        <v>3000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42114.782847222225</v>
      </c>
      <c r="T2874" s="10">
        <f t="shared" si="179"/>
        <v>42174.782847222225</v>
      </c>
    </row>
    <row r="2875" spans="1:20" ht="49" x14ac:dyDescent="0.25">
      <c r="A2875" s="6">
        <f t="shared" si="176"/>
        <v>38.119999999999997</v>
      </c>
      <c r="B2875">
        <v>2873</v>
      </c>
      <c r="C2875" s="3" t="s">
        <v>2873</v>
      </c>
      <c r="D2875" s="3" t="s">
        <v>6983</v>
      </c>
      <c r="E2875">
        <v>2500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42002.484155092585</v>
      </c>
      <c r="T2875" s="10">
        <f t="shared" si="179"/>
        <v>42032.484155092585</v>
      </c>
    </row>
    <row r="2876" spans="1:20" ht="49" x14ac:dyDescent="0.25">
      <c r="A2876" s="6">
        <f t="shared" si="176"/>
        <v>5.4200000000000026</v>
      </c>
      <c r="B2876">
        <v>2874</v>
      </c>
      <c r="C2876" s="3" t="s">
        <v>2874</v>
      </c>
      <c r="D2876" s="3" t="s">
        <v>6984</v>
      </c>
      <c r="E2876">
        <v>5000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42722.511412037034</v>
      </c>
      <c r="T2876" s="10">
        <f t="shared" si="179"/>
        <v>42752.511412037034</v>
      </c>
    </row>
    <row r="2877" spans="1:20" ht="49" x14ac:dyDescent="0.25">
      <c r="A2877" s="6">
        <f t="shared" si="176"/>
        <v>3.4999999999996145E-2</v>
      </c>
      <c r="B2877">
        <v>2875</v>
      </c>
      <c r="C2877" s="3" t="s">
        <v>2875</v>
      </c>
      <c r="D2877" s="3" t="s">
        <v>6985</v>
      </c>
      <c r="E2877">
        <v>20000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42464.795057870368</v>
      </c>
      <c r="T2877" s="10">
        <f t="shared" si="179"/>
        <v>42494.795057870368</v>
      </c>
    </row>
    <row r="2878" spans="1:20" ht="49" x14ac:dyDescent="0.25">
      <c r="A2878" s="6">
        <f t="shared" si="176"/>
        <v>0</v>
      </c>
      <c r="B2878">
        <v>2876</v>
      </c>
      <c r="C2878" s="3" t="s">
        <v>2876</v>
      </c>
      <c r="D2878" s="3" t="s">
        <v>6986</v>
      </c>
      <c r="E2878">
        <v>150000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42171.410636574066</v>
      </c>
      <c r="T2878" s="10">
        <f t="shared" si="179"/>
        <v>42201.410636574066</v>
      </c>
    </row>
    <row r="2879" spans="1:20" ht="49" x14ac:dyDescent="0.25">
      <c r="A2879" s="6">
        <f t="shared" si="176"/>
        <v>10.833333333333329</v>
      </c>
      <c r="B2879">
        <v>2877</v>
      </c>
      <c r="C2879" s="3" t="s">
        <v>2877</v>
      </c>
      <c r="D2879" s="3" t="s">
        <v>6987</v>
      </c>
      <c r="E2879">
        <v>6000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42672.621805555551</v>
      </c>
      <c r="T2879" s="10">
        <f t="shared" si="179"/>
        <v>42704.374999999993</v>
      </c>
    </row>
    <row r="2880" spans="1:20" ht="49" x14ac:dyDescent="0.25">
      <c r="A2880" s="6">
        <f t="shared" si="176"/>
        <v>2.1000000000000019</v>
      </c>
      <c r="B2880">
        <v>2878</v>
      </c>
      <c r="C2880" s="3" t="s">
        <v>2878</v>
      </c>
      <c r="D2880" s="3" t="s">
        <v>6988</v>
      </c>
      <c r="E2880">
        <v>3000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42128.282349537032</v>
      </c>
      <c r="T2880" s="10">
        <f t="shared" si="179"/>
        <v>42188.282349537032</v>
      </c>
    </row>
    <row r="2881" spans="1:20" ht="49" x14ac:dyDescent="0.25">
      <c r="A2881" s="6">
        <f t="shared" si="176"/>
        <v>0.25892857142857384</v>
      </c>
      <c r="B2881">
        <v>2879</v>
      </c>
      <c r="C2881" s="3" t="s">
        <v>2879</v>
      </c>
      <c r="D2881" s="3" t="s">
        <v>6989</v>
      </c>
      <c r="E2881">
        <v>11200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42359.391909722217</v>
      </c>
      <c r="T2881" s="10">
        <f t="shared" si="179"/>
        <v>42389.391909722217</v>
      </c>
    </row>
    <row r="2882" spans="1:20" ht="49" x14ac:dyDescent="0.25">
      <c r="A2882" s="6">
        <f t="shared" si="176"/>
        <v>23.333333333333329</v>
      </c>
      <c r="B2882">
        <v>2880</v>
      </c>
      <c r="C2882" s="3" t="s">
        <v>2880</v>
      </c>
      <c r="D2882" s="3" t="s">
        <v>6990</v>
      </c>
      <c r="E2882">
        <v>12000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42192.57236111111</v>
      </c>
      <c r="T2882" s="10">
        <f t="shared" si="179"/>
        <v>42236.378472222219</v>
      </c>
    </row>
    <row r="2883" spans="1:20" ht="49" x14ac:dyDescent="0.25">
      <c r="A2883" s="6">
        <f t="shared" ref="A2883:A2946" si="180">((F2883-E2883)/E2883+1)*100</f>
        <v>0</v>
      </c>
      <c r="B2883">
        <v>2881</v>
      </c>
      <c r="C2883" s="3" t="s">
        <v>2881</v>
      </c>
      <c r="D2883" s="3" t="s">
        <v>6991</v>
      </c>
      <c r="E2883">
        <v>5500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t="e">
        <f t="shared" ref="P2883:P2946" si="181">F2883/M2883</f>
        <v>#DIV/0!</v>
      </c>
      <c r="Q2883" t="s">
        <v>8317</v>
      </c>
      <c r="R2883" t="s">
        <v>8318</v>
      </c>
      <c r="S2883" s="10">
        <f t="shared" ref="S2883:S2946" si="182">(((K2883/60)/60)/24)+DATE(1970,1,1)+(-8/24)</f>
        <v>41916.264305555553</v>
      </c>
      <c r="T2883" s="10">
        <f t="shared" ref="T2883:T2946" si="183">(((J2883/60)/60)/24)+DATE(1970,1,1)+(-8/24)</f>
        <v>41976.305972222217</v>
      </c>
    </row>
    <row r="2884" spans="1:20" ht="49" x14ac:dyDescent="0.25">
      <c r="A2884" s="6">
        <f t="shared" si="180"/>
        <v>33.599999999999994</v>
      </c>
      <c r="B2884">
        <v>2882</v>
      </c>
      <c r="C2884" s="3" t="s">
        <v>2882</v>
      </c>
      <c r="D2884" s="3" t="s">
        <v>6992</v>
      </c>
      <c r="E2884">
        <v>750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42461.262939814813</v>
      </c>
      <c r="T2884" s="10">
        <f t="shared" si="183"/>
        <v>42491.262939814813</v>
      </c>
    </row>
    <row r="2885" spans="1:20" ht="49" x14ac:dyDescent="0.25">
      <c r="A2885" s="6">
        <f t="shared" si="180"/>
        <v>19.079999999999998</v>
      </c>
      <c r="B2885">
        <v>2883</v>
      </c>
      <c r="C2885" s="3" t="s">
        <v>2883</v>
      </c>
      <c r="D2885" s="3" t="s">
        <v>6993</v>
      </c>
      <c r="E2885">
        <v>10000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42370.569872685184</v>
      </c>
      <c r="T2885" s="10">
        <f t="shared" si="183"/>
        <v>42405.874305555553</v>
      </c>
    </row>
    <row r="2886" spans="1:20" ht="33" x14ac:dyDescent="0.25">
      <c r="A2886" s="6">
        <f t="shared" si="180"/>
        <v>0.41111111111110654</v>
      </c>
      <c r="B2886">
        <v>2884</v>
      </c>
      <c r="C2886" s="3" t="s">
        <v>2884</v>
      </c>
      <c r="D2886" s="3" t="s">
        <v>6994</v>
      </c>
      <c r="E2886">
        <v>45000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41948.393923611111</v>
      </c>
      <c r="T2886" s="10">
        <f t="shared" si="183"/>
        <v>41978.393923611111</v>
      </c>
    </row>
    <row r="2887" spans="1:20" ht="33" x14ac:dyDescent="0.25">
      <c r="A2887" s="6">
        <f t="shared" si="180"/>
        <v>32.499999999999993</v>
      </c>
      <c r="B2887">
        <v>2885</v>
      </c>
      <c r="C2887" s="3" t="s">
        <v>2885</v>
      </c>
      <c r="D2887" s="3" t="s">
        <v>6995</v>
      </c>
      <c r="E2887">
        <v>400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42046.743067129624</v>
      </c>
      <c r="T2887" s="10">
        <f t="shared" si="183"/>
        <v>42076.70140046296</v>
      </c>
    </row>
    <row r="2888" spans="1:20" ht="49" x14ac:dyDescent="0.25">
      <c r="A2888" s="6">
        <f t="shared" si="180"/>
        <v>5.0000000000000044</v>
      </c>
      <c r="B2888">
        <v>2886</v>
      </c>
      <c r="C2888" s="3" t="s">
        <v>2886</v>
      </c>
      <c r="D2888" s="3" t="s">
        <v>6996</v>
      </c>
      <c r="E2888">
        <v>200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42261.299583333333</v>
      </c>
      <c r="T2888" s="10">
        <f t="shared" si="183"/>
        <v>42265.832638888889</v>
      </c>
    </row>
    <row r="2889" spans="1:20" ht="49" x14ac:dyDescent="0.25">
      <c r="A2889" s="6">
        <f t="shared" si="180"/>
        <v>0.16666666666667052</v>
      </c>
      <c r="B2889">
        <v>2887</v>
      </c>
      <c r="C2889" s="3" t="s">
        <v>2887</v>
      </c>
      <c r="D2889" s="3" t="s">
        <v>6997</v>
      </c>
      <c r="E2889">
        <v>3000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41985.094027777777</v>
      </c>
      <c r="T2889" s="10">
        <f t="shared" si="183"/>
        <v>42015.094027777777</v>
      </c>
    </row>
    <row r="2890" spans="1:20" ht="49" x14ac:dyDescent="0.25">
      <c r="A2890" s="6">
        <f t="shared" si="180"/>
        <v>0</v>
      </c>
      <c r="B2890">
        <v>2888</v>
      </c>
      <c r="C2890" s="3" t="s">
        <v>2888</v>
      </c>
      <c r="D2890" s="3" t="s">
        <v>6998</v>
      </c>
      <c r="E2890">
        <v>30000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41922.201851851853</v>
      </c>
      <c r="T2890" s="10">
        <f t="shared" si="183"/>
        <v>41929.874305555553</v>
      </c>
    </row>
    <row r="2891" spans="1:20" ht="49" x14ac:dyDescent="0.25">
      <c r="A2891" s="6">
        <f t="shared" si="180"/>
        <v>38.06666666666667</v>
      </c>
      <c r="B2891">
        <v>2889</v>
      </c>
      <c r="C2891" s="3" t="s">
        <v>2889</v>
      </c>
      <c r="D2891" s="3" t="s">
        <v>6999</v>
      </c>
      <c r="E2891">
        <v>3000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41850.529918981476</v>
      </c>
      <c r="T2891" s="10">
        <f t="shared" si="183"/>
        <v>41880.529918981476</v>
      </c>
    </row>
    <row r="2892" spans="1:20" ht="49" x14ac:dyDescent="0.25">
      <c r="A2892" s="6">
        <f t="shared" si="180"/>
        <v>1.0499999999999954</v>
      </c>
      <c r="B2892">
        <v>2890</v>
      </c>
      <c r="C2892" s="3" t="s">
        <v>2890</v>
      </c>
      <c r="D2892" s="3" t="s">
        <v>7000</v>
      </c>
      <c r="E2892">
        <v>2000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41831.409629629627</v>
      </c>
      <c r="T2892" s="10">
        <f t="shared" si="183"/>
        <v>41859.791666666664</v>
      </c>
    </row>
    <row r="2893" spans="1:20" ht="49" x14ac:dyDescent="0.25">
      <c r="A2893" s="6">
        <f t="shared" si="180"/>
        <v>2.7299999999999991</v>
      </c>
      <c r="B2893">
        <v>2891</v>
      </c>
      <c r="C2893" s="3" t="s">
        <v>2891</v>
      </c>
      <c r="D2893" s="3" t="s">
        <v>7001</v>
      </c>
      <c r="E2893">
        <v>10000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42415.550092592595</v>
      </c>
      <c r="T2893" s="10">
        <f t="shared" si="183"/>
        <v>42475.508425925924</v>
      </c>
    </row>
    <row r="2894" spans="1:20" ht="49" x14ac:dyDescent="0.25">
      <c r="A2894" s="6">
        <f t="shared" si="180"/>
        <v>9.0909090909090935</v>
      </c>
      <c r="B2894">
        <v>2892</v>
      </c>
      <c r="C2894" s="3" t="s">
        <v>2892</v>
      </c>
      <c r="D2894" s="3" t="s">
        <v>7002</v>
      </c>
      <c r="E2894">
        <v>5500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41869.380833333329</v>
      </c>
      <c r="T2894" s="10">
        <f t="shared" si="183"/>
        <v>41876.541666666664</v>
      </c>
    </row>
    <row r="2895" spans="1:20" ht="18" x14ac:dyDescent="0.25">
      <c r="A2895" s="6">
        <f t="shared" si="180"/>
        <v>0.50000000000000044</v>
      </c>
      <c r="B2895">
        <v>2893</v>
      </c>
      <c r="C2895" s="3" t="s">
        <v>2893</v>
      </c>
      <c r="D2895" s="3" t="s">
        <v>7003</v>
      </c>
      <c r="E2895">
        <v>5000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41953.439756944441</v>
      </c>
      <c r="T2895" s="10">
        <f t="shared" si="183"/>
        <v>42012.749999999993</v>
      </c>
    </row>
    <row r="2896" spans="1:20" ht="33" x14ac:dyDescent="0.25">
      <c r="A2896" s="6">
        <f t="shared" si="180"/>
        <v>0</v>
      </c>
      <c r="B2896">
        <v>2894</v>
      </c>
      <c r="C2896" s="3" t="s">
        <v>2894</v>
      </c>
      <c r="D2896" s="3" t="s">
        <v>7004</v>
      </c>
      <c r="E2896">
        <v>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42037.652951388889</v>
      </c>
      <c r="T2896" s="10">
        <f t="shared" si="183"/>
        <v>42097.611284722218</v>
      </c>
    </row>
    <row r="2897" spans="1:20" ht="49" x14ac:dyDescent="0.25">
      <c r="A2897" s="6">
        <f t="shared" si="180"/>
        <v>4.6000000000000041</v>
      </c>
      <c r="B2897">
        <v>2895</v>
      </c>
      <c r="C2897" s="3" t="s">
        <v>2895</v>
      </c>
      <c r="D2897" s="3" t="s">
        <v>7005</v>
      </c>
      <c r="E2897">
        <v>500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41811.222129629627</v>
      </c>
      <c r="T2897" s="10">
        <f t="shared" si="183"/>
        <v>41812.541666666664</v>
      </c>
    </row>
    <row r="2898" spans="1:20" ht="49" x14ac:dyDescent="0.25">
      <c r="A2898" s="6">
        <f t="shared" si="180"/>
        <v>20.833333333333336</v>
      </c>
      <c r="B2898">
        <v>2896</v>
      </c>
      <c r="C2898" s="3" t="s">
        <v>2896</v>
      </c>
      <c r="D2898" s="3" t="s">
        <v>7006</v>
      </c>
      <c r="E2898">
        <v>3000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42701.575474537036</v>
      </c>
      <c r="T2898" s="10">
        <f t="shared" si="183"/>
        <v>42715.916666666664</v>
      </c>
    </row>
    <row r="2899" spans="1:20" ht="49" x14ac:dyDescent="0.25">
      <c r="A2899" s="6">
        <f t="shared" si="180"/>
        <v>4.5833333333333286</v>
      </c>
      <c r="B2899">
        <v>2897</v>
      </c>
      <c r="C2899" s="3" t="s">
        <v>2897</v>
      </c>
      <c r="D2899" s="3" t="s">
        <v>7007</v>
      </c>
      <c r="E2899">
        <v>12000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42258.313171296293</v>
      </c>
      <c r="T2899" s="10">
        <f t="shared" si="183"/>
        <v>42288.311863425923</v>
      </c>
    </row>
    <row r="2900" spans="1:20" ht="49" x14ac:dyDescent="0.25">
      <c r="A2900" s="6">
        <f t="shared" si="180"/>
        <v>4.2133333333333356</v>
      </c>
      <c r="B2900">
        <v>2898</v>
      </c>
      <c r="C2900" s="3" t="s">
        <v>2898</v>
      </c>
      <c r="D2900" s="3" t="s">
        <v>7008</v>
      </c>
      <c r="E2900">
        <v>7500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42278.331631944442</v>
      </c>
      <c r="T2900" s="10">
        <f t="shared" si="183"/>
        <v>42308.331631944442</v>
      </c>
    </row>
    <row r="2901" spans="1:20" ht="49" x14ac:dyDescent="0.25">
      <c r="A2901" s="6">
        <f t="shared" si="180"/>
        <v>0</v>
      </c>
      <c r="B2901">
        <v>2899</v>
      </c>
      <c r="C2901" s="3" t="s">
        <v>2899</v>
      </c>
      <c r="D2901" s="3" t="s">
        <v>7009</v>
      </c>
      <c r="E2901">
        <v>10000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42514.744884259257</v>
      </c>
      <c r="T2901" s="10">
        <f t="shared" si="183"/>
        <v>42574.744884259257</v>
      </c>
    </row>
    <row r="2902" spans="1:20" ht="49" x14ac:dyDescent="0.25">
      <c r="A2902" s="6">
        <f t="shared" si="180"/>
        <v>61.909090909090914</v>
      </c>
      <c r="B2902">
        <v>2900</v>
      </c>
      <c r="C2902" s="3" t="s">
        <v>2900</v>
      </c>
      <c r="D2902" s="3" t="s">
        <v>7010</v>
      </c>
      <c r="E2902">
        <v>5500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41829.900833333333</v>
      </c>
      <c r="T2902" s="10">
        <f t="shared" si="183"/>
        <v>41859.900833333333</v>
      </c>
    </row>
    <row r="2903" spans="1:20" ht="49" x14ac:dyDescent="0.25">
      <c r="A2903" s="6">
        <f t="shared" si="180"/>
        <v>0.80000000000000071</v>
      </c>
      <c r="B2903">
        <v>2901</v>
      </c>
      <c r="C2903" s="3" t="s">
        <v>2901</v>
      </c>
      <c r="D2903" s="3" t="s">
        <v>7011</v>
      </c>
      <c r="E2903">
        <v>750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41982.571053240739</v>
      </c>
      <c r="T2903" s="10">
        <f t="shared" si="183"/>
        <v>42042.571053240739</v>
      </c>
    </row>
    <row r="2904" spans="1:20" ht="33" x14ac:dyDescent="0.25">
      <c r="A2904" s="6">
        <f t="shared" si="180"/>
        <v>1.6666666666664831E-2</v>
      </c>
      <c r="B2904">
        <v>2902</v>
      </c>
      <c r="C2904" s="3" t="s">
        <v>2902</v>
      </c>
      <c r="D2904" s="3" t="s">
        <v>7012</v>
      </c>
      <c r="E2904">
        <v>150000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42210.106435185182</v>
      </c>
      <c r="T2904" s="10">
        <f t="shared" si="183"/>
        <v>42240.106435185182</v>
      </c>
    </row>
    <row r="2905" spans="1:20" ht="49" x14ac:dyDescent="0.25">
      <c r="A2905" s="6">
        <f t="shared" si="180"/>
        <v>0.78000000000000291</v>
      </c>
      <c r="B2905">
        <v>2903</v>
      </c>
      <c r="C2905" s="3" t="s">
        <v>2903</v>
      </c>
      <c r="D2905" s="3" t="s">
        <v>7013</v>
      </c>
      <c r="E2905">
        <v>5000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42195.83354166666</v>
      </c>
      <c r="T2905" s="10">
        <f t="shared" si="183"/>
        <v>42255.83354166666</v>
      </c>
    </row>
    <row r="2906" spans="1:20" ht="49" x14ac:dyDescent="0.25">
      <c r="A2906" s="6">
        <f t="shared" si="180"/>
        <v>5.0000000000000044</v>
      </c>
      <c r="B2906">
        <v>2904</v>
      </c>
      <c r="C2906" s="3" t="s">
        <v>2904</v>
      </c>
      <c r="D2906" s="3" t="s">
        <v>7014</v>
      </c>
      <c r="E2906">
        <v>1500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41940.634618055556</v>
      </c>
      <c r="T2906" s="10">
        <f t="shared" si="183"/>
        <v>41952.166666666664</v>
      </c>
    </row>
    <row r="2907" spans="1:20" ht="49" x14ac:dyDescent="0.25">
      <c r="A2907" s="6">
        <f t="shared" si="180"/>
        <v>17.771428571428572</v>
      </c>
      <c r="B2907">
        <v>2905</v>
      </c>
      <c r="C2907" s="3" t="s">
        <v>2905</v>
      </c>
      <c r="D2907" s="3" t="s">
        <v>7015</v>
      </c>
      <c r="E2907">
        <v>3500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42605.723530092589</v>
      </c>
      <c r="T2907" s="10">
        <f t="shared" si="183"/>
        <v>42619.723530092589</v>
      </c>
    </row>
    <row r="2908" spans="1:20" ht="49" x14ac:dyDescent="0.25">
      <c r="A2908" s="6">
        <f t="shared" si="180"/>
        <v>9.4166666666666625</v>
      </c>
      <c r="B2908">
        <v>2906</v>
      </c>
      <c r="C2908" s="3" t="s">
        <v>2906</v>
      </c>
      <c r="D2908" s="3" t="s">
        <v>7016</v>
      </c>
      <c r="E2908">
        <v>6000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42199.315578703703</v>
      </c>
      <c r="T2908" s="10">
        <f t="shared" si="183"/>
        <v>42216.708333333336</v>
      </c>
    </row>
    <row r="2909" spans="1:20" ht="49" x14ac:dyDescent="0.25">
      <c r="A2909" s="6">
        <f t="shared" si="180"/>
        <v>8.0000000000002292E-2</v>
      </c>
      <c r="B2909">
        <v>2907</v>
      </c>
      <c r="C2909" s="3" t="s">
        <v>2907</v>
      </c>
      <c r="D2909" s="3" t="s">
        <v>7017</v>
      </c>
      <c r="E2909">
        <v>2500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42444.544409722213</v>
      </c>
      <c r="T2909" s="10">
        <f t="shared" si="183"/>
        <v>42504.544409722213</v>
      </c>
    </row>
    <row r="2910" spans="1:20" ht="65" x14ac:dyDescent="0.25">
      <c r="A2910" s="6">
        <f t="shared" si="180"/>
        <v>2.7499999999999969</v>
      </c>
      <c r="B2910">
        <v>2908</v>
      </c>
      <c r="C2910" s="3" t="s">
        <v>2908</v>
      </c>
      <c r="D2910" s="3" t="s">
        <v>7018</v>
      </c>
      <c r="E2910">
        <v>9600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42499.398368055547</v>
      </c>
      <c r="T2910" s="10">
        <f t="shared" si="183"/>
        <v>42529.398368055547</v>
      </c>
    </row>
    <row r="2911" spans="1:20" ht="49" x14ac:dyDescent="0.25">
      <c r="A2911" s="6">
        <f t="shared" si="180"/>
        <v>1.1111111111106187E-2</v>
      </c>
      <c r="B2911">
        <v>2909</v>
      </c>
      <c r="C2911" s="3" t="s">
        <v>2909</v>
      </c>
      <c r="D2911" s="3" t="s">
        <v>7019</v>
      </c>
      <c r="E2911">
        <v>180000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41928.932881944442</v>
      </c>
      <c r="T2911" s="10">
        <f t="shared" si="183"/>
        <v>41968.490277777775</v>
      </c>
    </row>
    <row r="2912" spans="1:20" ht="49" x14ac:dyDescent="0.25">
      <c r="A2912" s="6">
        <f t="shared" si="180"/>
        <v>3.3333333333329662E-3</v>
      </c>
      <c r="B2912">
        <v>2910</v>
      </c>
      <c r="C2912" s="3" t="s">
        <v>2910</v>
      </c>
      <c r="D2912" s="3" t="s">
        <v>7020</v>
      </c>
      <c r="E2912">
        <v>30000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42107.507951388885</v>
      </c>
      <c r="T2912" s="10">
        <f t="shared" si="183"/>
        <v>42167.507951388885</v>
      </c>
    </row>
    <row r="2913" spans="1:20" ht="49" x14ac:dyDescent="0.25">
      <c r="A2913" s="6">
        <f t="shared" si="180"/>
        <v>36.5</v>
      </c>
      <c r="B2913">
        <v>2911</v>
      </c>
      <c r="C2913" s="3" t="s">
        <v>2911</v>
      </c>
      <c r="D2913" s="3" t="s">
        <v>7021</v>
      </c>
      <c r="E2913">
        <v>1800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42142.435486111113</v>
      </c>
      <c r="T2913" s="10">
        <f t="shared" si="183"/>
        <v>42182.435486111113</v>
      </c>
    </row>
    <row r="2914" spans="1:20" ht="49" x14ac:dyDescent="0.25">
      <c r="A2914" s="6">
        <f t="shared" si="180"/>
        <v>14.058171745152359</v>
      </c>
      <c r="B2914">
        <v>2912</v>
      </c>
      <c r="C2914" s="3" t="s">
        <v>2912</v>
      </c>
      <c r="D2914" s="3" t="s">
        <v>7022</v>
      </c>
      <c r="E2914">
        <v>14440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42353.798310185179</v>
      </c>
      <c r="T2914" s="10">
        <f t="shared" si="183"/>
        <v>42383.798310185179</v>
      </c>
    </row>
    <row r="2915" spans="1:20" ht="49" x14ac:dyDescent="0.25">
      <c r="A2915" s="6">
        <f t="shared" si="180"/>
        <v>1.9999999999997797E-2</v>
      </c>
      <c r="B2915">
        <v>2913</v>
      </c>
      <c r="C2915" s="3" t="s">
        <v>2913</v>
      </c>
      <c r="D2915" s="3" t="s">
        <v>7023</v>
      </c>
      <c r="E2915">
        <v>10000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41828.589571759258</v>
      </c>
      <c r="T2915" s="10">
        <f t="shared" si="183"/>
        <v>41888.589571759258</v>
      </c>
    </row>
    <row r="2916" spans="1:20" ht="33" x14ac:dyDescent="0.25">
      <c r="A2916" s="6">
        <f t="shared" si="180"/>
        <v>4.0000000000040004E-3</v>
      </c>
      <c r="B2916">
        <v>2914</v>
      </c>
      <c r="C2916" s="3" t="s">
        <v>2914</v>
      </c>
      <c r="D2916" s="3" t="s">
        <v>7024</v>
      </c>
      <c r="E2916">
        <v>25000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42017.574004629627</v>
      </c>
      <c r="T2916" s="10">
        <f t="shared" si="183"/>
        <v>42077.532337962963</v>
      </c>
    </row>
    <row r="2917" spans="1:20" ht="49" x14ac:dyDescent="0.25">
      <c r="A2917" s="6">
        <f t="shared" si="180"/>
        <v>61.1</v>
      </c>
      <c r="B2917">
        <v>2915</v>
      </c>
      <c r="C2917" s="3" t="s">
        <v>2915</v>
      </c>
      <c r="D2917" s="3" t="s">
        <v>7025</v>
      </c>
      <c r="E2917">
        <v>1000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42415.064699074072</v>
      </c>
      <c r="T2917" s="10">
        <f t="shared" si="183"/>
        <v>42445.0230324074</v>
      </c>
    </row>
    <row r="2918" spans="1:20" ht="33" x14ac:dyDescent="0.25">
      <c r="A2918" s="6">
        <f t="shared" si="180"/>
        <v>7.8378378378378351</v>
      </c>
      <c r="B2918">
        <v>2916</v>
      </c>
      <c r="C2918" s="3" t="s">
        <v>2916</v>
      </c>
      <c r="D2918" s="3" t="s">
        <v>7026</v>
      </c>
      <c r="E2918">
        <v>1850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41755.143391203703</v>
      </c>
      <c r="T2918" s="10">
        <f t="shared" si="183"/>
        <v>41778.143391203703</v>
      </c>
    </row>
    <row r="2919" spans="1:20" ht="49" x14ac:dyDescent="0.25">
      <c r="A2919" s="6">
        <f t="shared" si="180"/>
        <v>21.85</v>
      </c>
      <c r="B2919">
        <v>2917</v>
      </c>
      <c r="C2919" s="3" t="s">
        <v>2917</v>
      </c>
      <c r="D2919" s="3" t="s">
        <v>7027</v>
      </c>
      <c r="E2919">
        <v>2000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42244.901006944441</v>
      </c>
      <c r="T2919" s="10">
        <f t="shared" si="183"/>
        <v>42262.901006944441</v>
      </c>
    </row>
    <row r="2920" spans="1:20" ht="49" x14ac:dyDescent="0.25">
      <c r="A2920" s="6">
        <f t="shared" si="180"/>
        <v>27.24</v>
      </c>
      <c r="B2920">
        <v>2918</v>
      </c>
      <c r="C2920" s="3" t="s">
        <v>2918</v>
      </c>
      <c r="D2920" s="3" t="s">
        <v>7028</v>
      </c>
      <c r="E2920">
        <v>5000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42278.296377314815</v>
      </c>
      <c r="T2920" s="10">
        <f t="shared" si="183"/>
        <v>42306.296377314815</v>
      </c>
    </row>
    <row r="2921" spans="1:20" ht="49" x14ac:dyDescent="0.25">
      <c r="A2921" s="6">
        <f t="shared" si="180"/>
        <v>8.4999999999999964</v>
      </c>
      <c r="B2921">
        <v>2919</v>
      </c>
      <c r="C2921" s="3" t="s">
        <v>2919</v>
      </c>
      <c r="D2921" s="3" t="s">
        <v>7029</v>
      </c>
      <c r="E2921">
        <v>600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41826.286215277774</v>
      </c>
      <c r="T2921" s="10">
        <f t="shared" si="183"/>
        <v>41856.286215277774</v>
      </c>
    </row>
    <row r="2922" spans="1:20" ht="49" x14ac:dyDescent="0.25">
      <c r="A2922" s="6">
        <f t="shared" si="180"/>
        <v>26.839999999999996</v>
      </c>
      <c r="B2922">
        <v>2920</v>
      </c>
      <c r="C2922" s="3" t="s">
        <v>2920</v>
      </c>
      <c r="D2922" s="3" t="s">
        <v>7030</v>
      </c>
      <c r="E2922">
        <v>2500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42058.459143518521</v>
      </c>
      <c r="T2922" s="10">
        <f t="shared" si="183"/>
        <v>42088.41747685185</v>
      </c>
    </row>
    <row r="2923" spans="1:20" ht="33" x14ac:dyDescent="0.25">
      <c r="A2923" s="6">
        <f t="shared" si="180"/>
        <v>129</v>
      </c>
      <c r="B2923">
        <v>2921</v>
      </c>
      <c r="C2923" s="3" t="s">
        <v>2921</v>
      </c>
      <c r="D2923" s="3" t="s">
        <v>7031</v>
      </c>
      <c r="E2923"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41877.553287037037</v>
      </c>
      <c r="T2923" s="10">
        <f t="shared" si="183"/>
        <v>41907.553287037037</v>
      </c>
    </row>
    <row r="2924" spans="1:20" ht="49" x14ac:dyDescent="0.25">
      <c r="A2924" s="6">
        <f t="shared" si="180"/>
        <v>100</v>
      </c>
      <c r="B2924">
        <v>2922</v>
      </c>
      <c r="C2924" s="3" t="s">
        <v>2922</v>
      </c>
      <c r="D2924" s="3" t="s">
        <v>7032</v>
      </c>
      <c r="E2924">
        <v>500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42097.540821759256</v>
      </c>
      <c r="T2924" s="10">
        <f t="shared" si="183"/>
        <v>42142.540821759256</v>
      </c>
    </row>
    <row r="2925" spans="1:20" ht="49" x14ac:dyDescent="0.25">
      <c r="A2925" s="6">
        <f t="shared" si="180"/>
        <v>100</v>
      </c>
      <c r="B2925">
        <v>2923</v>
      </c>
      <c r="C2925" s="3" t="s">
        <v>2923</v>
      </c>
      <c r="D2925" s="3" t="s">
        <v>7033</v>
      </c>
      <c r="E2925"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42012.819201388884</v>
      </c>
      <c r="T2925" s="10">
        <f t="shared" si="183"/>
        <v>42027.791666666664</v>
      </c>
    </row>
    <row r="2926" spans="1:20" ht="49" x14ac:dyDescent="0.25">
      <c r="A2926" s="6">
        <f t="shared" si="180"/>
        <v>103.2</v>
      </c>
      <c r="B2926">
        <v>2924</v>
      </c>
      <c r="C2926" s="3" t="s">
        <v>2924</v>
      </c>
      <c r="D2926" s="3" t="s">
        <v>7034</v>
      </c>
      <c r="E2926"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42103.223495370366</v>
      </c>
      <c r="T2926" s="10">
        <f t="shared" si="183"/>
        <v>42132.832638888889</v>
      </c>
    </row>
    <row r="2927" spans="1:20" ht="49" x14ac:dyDescent="0.25">
      <c r="A2927" s="6">
        <f t="shared" si="180"/>
        <v>102.44597777777777</v>
      </c>
      <c r="B2927">
        <v>2925</v>
      </c>
      <c r="C2927" s="3" t="s">
        <v>2925</v>
      </c>
      <c r="D2927" s="3" t="s">
        <v>7035</v>
      </c>
      <c r="E2927"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41863.250787037032</v>
      </c>
      <c r="T2927" s="10">
        <f t="shared" si="183"/>
        <v>41893.250787037032</v>
      </c>
    </row>
    <row r="2928" spans="1:20" ht="49" x14ac:dyDescent="0.25">
      <c r="A2928" s="6">
        <f t="shared" si="180"/>
        <v>125</v>
      </c>
      <c r="B2928">
        <v>2926</v>
      </c>
      <c r="C2928" s="3" t="s">
        <v>2926</v>
      </c>
      <c r="D2928" s="3" t="s">
        <v>7036</v>
      </c>
      <c r="E2928"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42044.432627314811</v>
      </c>
      <c r="T2928" s="10">
        <f t="shared" si="183"/>
        <v>42058.432627314811</v>
      </c>
    </row>
    <row r="2929" spans="1:20" ht="49" x14ac:dyDescent="0.25">
      <c r="A2929" s="6">
        <f t="shared" si="180"/>
        <v>130.83333333333334</v>
      </c>
      <c r="B2929">
        <v>2927</v>
      </c>
      <c r="C2929" s="3" t="s">
        <v>2927</v>
      </c>
      <c r="D2929" s="3" t="s">
        <v>7037</v>
      </c>
      <c r="E2929"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41806.335983796293</v>
      </c>
      <c r="T2929" s="10">
        <f t="shared" si="183"/>
        <v>41834.875</v>
      </c>
    </row>
    <row r="2930" spans="1:20" ht="33" x14ac:dyDescent="0.25">
      <c r="A2930" s="6">
        <f t="shared" si="180"/>
        <v>100</v>
      </c>
      <c r="B2930">
        <v>2928</v>
      </c>
      <c r="C2930" s="3" t="s">
        <v>2928</v>
      </c>
      <c r="D2930" s="3" t="s">
        <v>7038</v>
      </c>
      <c r="E2930"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42403.664884259262</v>
      </c>
      <c r="T2930" s="10">
        <f t="shared" si="183"/>
        <v>42433.664884259262</v>
      </c>
    </row>
    <row r="2931" spans="1:20" ht="49" x14ac:dyDescent="0.25">
      <c r="A2931" s="6">
        <f t="shared" si="180"/>
        <v>102.06937499999999</v>
      </c>
      <c r="B2931">
        <v>2929</v>
      </c>
      <c r="C2931" s="3" t="s">
        <v>2929</v>
      </c>
      <c r="D2931" s="3" t="s">
        <v>7039</v>
      </c>
      <c r="E2931"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41754.230995370366</v>
      </c>
      <c r="T2931" s="10">
        <f t="shared" si="183"/>
        <v>41784.230995370366</v>
      </c>
    </row>
    <row r="2932" spans="1:20" ht="49" x14ac:dyDescent="0.25">
      <c r="A2932" s="6">
        <f t="shared" si="180"/>
        <v>100.92000000000002</v>
      </c>
      <c r="B2932">
        <v>2930</v>
      </c>
      <c r="C2932" s="3" t="s">
        <v>2930</v>
      </c>
      <c r="D2932" s="3" t="s">
        <v>7040</v>
      </c>
      <c r="E2932">
        <v>10000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42101.250740740739</v>
      </c>
      <c r="T2932" s="10">
        <f t="shared" si="183"/>
        <v>42131.250740740739</v>
      </c>
    </row>
    <row r="2933" spans="1:20" ht="49" x14ac:dyDescent="0.25">
      <c r="A2933" s="6">
        <f t="shared" si="180"/>
        <v>106</v>
      </c>
      <c r="B2933">
        <v>2931</v>
      </c>
      <c r="C2933" s="3" t="s">
        <v>2931</v>
      </c>
      <c r="D2933" s="3" t="s">
        <v>7041</v>
      </c>
      <c r="E2933">
        <v>750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41871.957905092589</v>
      </c>
      <c r="T2933" s="10">
        <f t="shared" si="183"/>
        <v>41896.922222222223</v>
      </c>
    </row>
    <row r="2934" spans="1:20" ht="49" x14ac:dyDescent="0.25">
      <c r="A2934" s="6">
        <f t="shared" si="180"/>
        <v>105.0967741935484</v>
      </c>
      <c r="B2934">
        <v>2932</v>
      </c>
      <c r="C2934" s="3" t="s">
        <v>2932</v>
      </c>
      <c r="D2934" s="3" t="s">
        <v>7042</v>
      </c>
      <c r="E2934">
        <v>3100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42024.831446759257</v>
      </c>
      <c r="T2934" s="10">
        <f t="shared" si="183"/>
        <v>42056.124999999993</v>
      </c>
    </row>
    <row r="2935" spans="1:20" ht="49" x14ac:dyDescent="0.25">
      <c r="A2935" s="6">
        <f t="shared" si="180"/>
        <v>102.76</v>
      </c>
      <c r="B2935">
        <v>2933</v>
      </c>
      <c r="C2935" s="3" t="s">
        <v>2933</v>
      </c>
      <c r="D2935" s="3" t="s">
        <v>7043</v>
      </c>
      <c r="E2935"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42495.623298611106</v>
      </c>
      <c r="T2935" s="10">
        <f t="shared" si="183"/>
        <v>42525.623298611106</v>
      </c>
    </row>
    <row r="2936" spans="1:20" ht="49" x14ac:dyDescent="0.25">
      <c r="A2936" s="6">
        <f t="shared" si="180"/>
        <v>108</v>
      </c>
      <c r="B2936">
        <v>2934</v>
      </c>
      <c r="C2936" s="3" t="s">
        <v>2934</v>
      </c>
      <c r="D2936" s="3" t="s">
        <v>7044</v>
      </c>
      <c r="E2936">
        <v>2500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41775.302824074075</v>
      </c>
      <c r="T2936" s="10">
        <f t="shared" si="183"/>
        <v>41805.302824074075</v>
      </c>
    </row>
    <row r="2937" spans="1:20" ht="49" x14ac:dyDescent="0.25">
      <c r="A2937" s="6">
        <f t="shared" si="180"/>
        <v>100.88571428571429</v>
      </c>
      <c r="B2937">
        <v>2935</v>
      </c>
      <c r="C2937" s="3" t="s">
        <v>2935</v>
      </c>
      <c r="D2937" s="3" t="s">
        <v>7045</v>
      </c>
      <c r="E2937"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42553.250092592592</v>
      </c>
      <c r="T2937" s="10">
        <f t="shared" si="183"/>
        <v>42611.374999999993</v>
      </c>
    </row>
    <row r="2938" spans="1:20" ht="49" x14ac:dyDescent="0.25">
      <c r="A2938" s="6">
        <f t="shared" si="180"/>
        <v>128</v>
      </c>
      <c r="B2938">
        <v>2936</v>
      </c>
      <c r="C2938" s="3" t="s">
        <v>2936</v>
      </c>
      <c r="D2938" s="3" t="s">
        <v>7046</v>
      </c>
      <c r="E2938"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41912.317395833328</v>
      </c>
      <c r="T2938" s="10">
        <f t="shared" si="183"/>
        <v>41924.874305555553</v>
      </c>
    </row>
    <row r="2939" spans="1:20" ht="33" x14ac:dyDescent="0.25">
      <c r="A2939" s="6">
        <f t="shared" si="180"/>
        <v>133.33333333333331</v>
      </c>
      <c r="B2939">
        <v>2937</v>
      </c>
      <c r="C2939" s="3" t="s">
        <v>2937</v>
      </c>
      <c r="D2939" s="3" t="s">
        <v>7047</v>
      </c>
      <c r="E2939">
        <v>1500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41803.123993055553</v>
      </c>
      <c r="T2939" s="10">
        <f t="shared" si="183"/>
        <v>41833.123993055553</v>
      </c>
    </row>
    <row r="2940" spans="1:20" ht="49" x14ac:dyDescent="0.25">
      <c r="A2940" s="6">
        <f t="shared" si="180"/>
        <v>101.375</v>
      </c>
      <c r="B2940">
        <v>2938</v>
      </c>
      <c r="C2940" s="3" t="s">
        <v>2938</v>
      </c>
      <c r="D2940" s="3" t="s">
        <v>7048</v>
      </c>
      <c r="E2940"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42004.370532407404</v>
      </c>
      <c r="T2940" s="10">
        <f t="shared" si="183"/>
        <v>42034.370532407404</v>
      </c>
    </row>
    <row r="2941" spans="1:20" ht="49" x14ac:dyDescent="0.25">
      <c r="A2941" s="6">
        <f t="shared" si="180"/>
        <v>102.875</v>
      </c>
      <c r="B2941">
        <v>2939</v>
      </c>
      <c r="C2941" s="3" t="s">
        <v>2939</v>
      </c>
      <c r="D2941" s="3" t="s">
        <v>7049</v>
      </c>
      <c r="E2941"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41845.47583333333</v>
      </c>
      <c r="T2941" s="10">
        <f t="shared" si="183"/>
        <v>41878.708333333328</v>
      </c>
    </row>
    <row r="2942" spans="1:20" ht="49" x14ac:dyDescent="0.25">
      <c r="A2942" s="6">
        <f t="shared" si="180"/>
        <v>107.24000000000001</v>
      </c>
      <c r="B2942">
        <v>2940</v>
      </c>
      <c r="C2942" s="3" t="s">
        <v>2940</v>
      </c>
      <c r="D2942" s="3" t="s">
        <v>7050</v>
      </c>
      <c r="E2942"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41982.440023148149</v>
      </c>
      <c r="T2942" s="10">
        <f t="shared" si="183"/>
        <v>42022.440023148149</v>
      </c>
    </row>
    <row r="2943" spans="1:20" ht="49" x14ac:dyDescent="0.25">
      <c r="A2943" s="6">
        <f t="shared" si="180"/>
        <v>4.0000000000040004E-3</v>
      </c>
      <c r="B2943">
        <v>2941</v>
      </c>
      <c r="C2943" s="3" t="s">
        <v>2941</v>
      </c>
      <c r="D2943" s="3" t="s">
        <v>7051</v>
      </c>
      <c r="E2943">
        <v>25000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42034.626793981479</v>
      </c>
      <c r="T2943" s="10">
        <f t="shared" si="183"/>
        <v>42064.626793981479</v>
      </c>
    </row>
    <row r="2944" spans="1:20" ht="49" x14ac:dyDescent="0.25">
      <c r="A2944" s="6">
        <f t="shared" si="180"/>
        <v>20.425000000000004</v>
      </c>
      <c r="B2944">
        <v>2942</v>
      </c>
      <c r="C2944" s="3" t="s">
        <v>2942</v>
      </c>
      <c r="D2944" s="3" t="s">
        <v>7052</v>
      </c>
      <c r="E2944">
        <v>200000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42334.470590277771</v>
      </c>
      <c r="T2944" s="10">
        <f t="shared" si="183"/>
        <v>42354.512499999997</v>
      </c>
    </row>
    <row r="2945" spans="1:20" ht="49" x14ac:dyDescent="0.25">
      <c r="A2945" s="6">
        <f t="shared" si="180"/>
        <v>0</v>
      </c>
      <c r="B2945">
        <v>2943</v>
      </c>
      <c r="C2945" s="3" t="s">
        <v>2943</v>
      </c>
      <c r="D2945" s="3" t="s">
        <v>7053</v>
      </c>
      <c r="E2945">
        <v>3000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42076.796064814807</v>
      </c>
      <c r="T2945" s="10">
        <f t="shared" si="183"/>
        <v>42106.796064814807</v>
      </c>
    </row>
    <row r="2946" spans="1:20" ht="33" x14ac:dyDescent="0.25">
      <c r="A2946" s="6">
        <f t="shared" si="180"/>
        <v>1.0000000000000009</v>
      </c>
      <c r="B2946">
        <v>2944</v>
      </c>
      <c r="C2946" s="3" t="s">
        <v>2944</v>
      </c>
      <c r="D2946" s="3" t="s">
        <v>7054</v>
      </c>
      <c r="E2946">
        <v>10000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42132.580995370365</v>
      </c>
      <c r="T2946" s="10">
        <f t="shared" si="183"/>
        <v>42162.580995370365</v>
      </c>
    </row>
    <row r="2947" spans="1:20" ht="49" x14ac:dyDescent="0.25">
      <c r="A2947" s="6">
        <f t="shared" ref="A2947:A3010" si="184">((F2947-E2947)/E2947+1)*100</f>
        <v>0</v>
      </c>
      <c r="B2947">
        <v>2945</v>
      </c>
      <c r="C2947" s="3" t="s">
        <v>2945</v>
      </c>
      <c r="D2947" s="3" t="s">
        <v>7055</v>
      </c>
      <c r="E2947">
        <v>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 t="e">
        <f t="shared" ref="P2947:P3010" si="185">F2947/M2947</f>
        <v>#DIV/0!</v>
      </c>
      <c r="Q2947" t="s">
        <v>8317</v>
      </c>
      <c r="R2947" t="s">
        <v>8357</v>
      </c>
      <c r="S2947" s="10">
        <f t="shared" ref="S2947:S3010" si="186">(((K2947/60)/60)/24)+DATE(1970,1,1)+(-8/24)</f>
        <v>42117.806250000001</v>
      </c>
      <c r="T2947" s="10">
        <f t="shared" ref="T2947:T3010" si="187">(((J2947/60)/60)/24)+DATE(1970,1,1)+(-8/24)</f>
        <v>42147.806250000001</v>
      </c>
    </row>
    <row r="2948" spans="1:20" ht="49" x14ac:dyDescent="0.25">
      <c r="A2948" s="6">
        <f t="shared" si="184"/>
        <v>0.10000000000000009</v>
      </c>
      <c r="B2948">
        <v>2946</v>
      </c>
      <c r="C2948" s="3" t="s">
        <v>2946</v>
      </c>
      <c r="D2948" s="3" t="s">
        <v>7056</v>
      </c>
      <c r="E2948">
        <v>2000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42567.197824074072</v>
      </c>
      <c r="T2948" s="10">
        <f t="shared" si="187"/>
        <v>42597.197824074072</v>
      </c>
    </row>
    <row r="2949" spans="1:20" ht="49" x14ac:dyDescent="0.25">
      <c r="A2949" s="6">
        <f t="shared" si="184"/>
        <v>4.2880000000000029</v>
      </c>
      <c r="B2949">
        <v>2947</v>
      </c>
      <c r="C2949" s="3" t="s">
        <v>2947</v>
      </c>
      <c r="D2949" s="3" t="s">
        <v>7057</v>
      </c>
      <c r="E2949">
        <v>25000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42649.228784722225</v>
      </c>
      <c r="T2949" s="10">
        <f t="shared" si="187"/>
        <v>42698.382638888892</v>
      </c>
    </row>
    <row r="2950" spans="1:20" ht="49" x14ac:dyDescent="0.25">
      <c r="A2950" s="6">
        <f t="shared" si="184"/>
        <v>4.8000000000048004E-3</v>
      </c>
      <c r="B2950">
        <v>2948</v>
      </c>
      <c r="C2950" s="3" t="s">
        <v>2948</v>
      </c>
      <c r="D2950" s="3" t="s">
        <v>7058</v>
      </c>
      <c r="E2950">
        <v>500000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42097.315891203696</v>
      </c>
      <c r="T2950" s="10">
        <f t="shared" si="187"/>
        <v>42157.315891203696</v>
      </c>
    </row>
    <row r="2951" spans="1:20" ht="49" x14ac:dyDescent="0.25">
      <c r="A2951" s="6">
        <f t="shared" si="184"/>
        <v>2.5000000000000022</v>
      </c>
      <c r="B2951">
        <v>2949</v>
      </c>
      <c r="C2951" s="3" t="s">
        <v>2949</v>
      </c>
      <c r="D2951" s="3" t="s">
        <v>7059</v>
      </c>
      <c r="E2951">
        <v>1000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42297.48978009259</v>
      </c>
      <c r="T2951" s="10">
        <f t="shared" si="187"/>
        <v>42327.531446759262</v>
      </c>
    </row>
    <row r="2952" spans="1:20" ht="49" x14ac:dyDescent="0.25">
      <c r="A2952" s="6">
        <f t="shared" si="184"/>
        <v>0</v>
      </c>
      <c r="B2952">
        <v>2950</v>
      </c>
      <c r="C2952" s="3" t="s">
        <v>2950</v>
      </c>
      <c r="D2952" s="3" t="s">
        <v>7060</v>
      </c>
      <c r="E2952">
        <v>5000000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42362.031851851854</v>
      </c>
      <c r="T2952" s="10">
        <f t="shared" si="187"/>
        <v>42392.031851851854</v>
      </c>
    </row>
    <row r="2953" spans="1:20" ht="65" x14ac:dyDescent="0.25">
      <c r="A2953" s="6">
        <f t="shared" si="184"/>
        <v>2.1920000000000051</v>
      </c>
      <c r="B2953">
        <v>2951</v>
      </c>
      <c r="C2953" s="3" t="s">
        <v>2951</v>
      </c>
      <c r="D2953" s="3" t="s">
        <v>7061</v>
      </c>
      <c r="E2953">
        <v>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41872.469594907401</v>
      </c>
      <c r="T2953" s="10">
        <f t="shared" si="187"/>
        <v>41917.469594907401</v>
      </c>
    </row>
    <row r="2954" spans="1:20" ht="49" x14ac:dyDescent="0.25">
      <c r="A2954" s="6">
        <f t="shared" si="184"/>
        <v>8.0250000000000039</v>
      </c>
      <c r="B2954">
        <v>2952</v>
      </c>
      <c r="C2954" s="3" t="s">
        <v>2952</v>
      </c>
      <c r="D2954" s="3" t="s">
        <v>7062</v>
      </c>
      <c r="E2954">
        <v>20000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42628.356932870367</v>
      </c>
      <c r="T2954" s="10">
        <f t="shared" si="187"/>
        <v>42659.833333333336</v>
      </c>
    </row>
    <row r="2955" spans="1:20" ht="49" x14ac:dyDescent="0.25">
      <c r="A2955" s="6">
        <f t="shared" si="184"/>
        <v>0.15125000000000277</v>
      </c>
      <c r="B2955">
        <v>2953</v>
      </c>
      <c r="C2955" s="3" t="s">
        <v>2953</v>
      </c>
      <c r="D2955" s="3" t="s">
        <v>7063</v>
      </c>
      <c r="E2955">
        <v>400000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42255.458576388883</v>
      </c>
      <c r="T2955" s="10">
        <f t="shared" si="187"/>
        <v>42285.458576388883</v>
      </c>
    </row>
    <row r="2956" spans="1:20" ht="49" x14ac:dyDescent="0.25">
      <c r="A2956" s="6">
        <f t="shared" si="184"/>
        <v>0</v>
      </c>
      <c r="B2956">
        <v>2954</v>
      </c>
      <c r="C2956" s="3" t="s">
        <v>2954</v>
      </c>
      <c r="D2956" s="3" t="s">
        <v>7064</v>
      </c>
      <c r="E2956">
        <v>15000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42790.250034722216</v>
      </c>
      <c r="T2956" s="10">
        <f t="shared" si="187"/>
        <v>42810.208368055559</v>
      </c>
    </row>
    <row r="2957" spans="1:20" ht="33" x14ac:dyDescent="0.25">
      <c r="A2957" s="6">
        <f t="shared" si="184"/>
        <v>59.583333333333336</v>
      </c>
      <c r="B2957">
        <v>2955</v>
      </c>
      <c r="C2957" s="3" t="s">
        <v>2955</v>
      </c>
      <c r="D2957" s="3" t="s">
        <v>7065</v>
      </c>
      <c r="E2957">
        <v>1200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42141.407974537033</v>
      </c>
      <c r="T2957" s="10">
        <f t="shared" si="187"/>
        <v>42171.407974537033</v>
      </c>
    </row>
    <row r="2958" spans="1:20" ht="49" x14ac:dyDescent="0.25">
      <c r="A2958" s="6">
        <f t="shared" si="184"/>
        <v>16.73417721518987</v>
      </c>
      <c r="B2958">
        <v>2956</v>
      </c>
      <c r="C2958" s="3" t="s">
        <v>2956</v>
      </c>
      <c r="D2958" s="3" t="s">
        <v>7066</v>
      </c>
      <c r="E2958">
        <v>7900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42464.625578703701</v>
      </c>
      <c r="T2958" s="10">
        <f t="shared" si="187"/>
        <v>42494.625578703701</v>
      </c>
    </row>
    <row r="2959" spans="1:20" ht="49" x14ac:dyDescent="0.25">
      <c r="A2959" s="6">
        <f t="shared" si="184"/>
        <v>1.866666666666672</v>
      </c>
      <c r="B2959">
        <v>2957</v>
      </c>
      <c r="C2959" s="3" t="s">
        <v>2957</v>
      </c>
      <c r="D2959" s="3" t="s">
        <v>7067</v>
      </c>
      <c r="E2959">
        <v>15000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42030.67791666666</v>
      </c>
      <c r="T2959" s="10">
        <f t="shared" si="187"/>
        <v>42090.636249999996</v>
      </c>
    </row>
    <row r="2960" spans="1:20" ht="49" x14ac:dyDescent="0.25">
      <c r="A2960" s="6">
        <f t="shared" si="184"/>
        <v>0</v>
      </c>
      <c r="B2960">
        <v>2958</v>
      </c>
      <c r="C2960" s="3" t="s">
        <v>2958</v>
      </c>
      <c r="D2960" s="3" t="s">
        <v>7068</v>
      </c>
      <c r="E2960">
        <v>80000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42438.445798611108</v>
      </c>
      <c r="T2960" s="10">
        <f t="shared" si="187"/>
        <v>42498.404131944444</v>
      </c>
    </row>
    <row r="2961" spans="1:20" ht="49" x14ac:dyDescent="0.25">
      <c r="A2961" s="6">
        <f t="shared" si="184"/>
        <v>0</v>
      </c>
      <c r="B2961">
        <v>2959</v>
      </c>
      <c r="C2961" s="3" t="s">
        <v>2959</v>
      </c>
      <c r="D2961" s="3" t="s">
        <v>7069</v>
      </c>
      <c r="E2961">
        <v>10000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42497.675057870372</v>
      </c>
      <c r="T2961" s="10">
        <f t="shared" si="187"/>
        <v>42527.675057870372</v>
      </c>
    </row>
    <row r="2962" spans="1:20" ht="49" x14ac:dyDescent="0.25">
      <c r="A2962" s="6">
        <f t="shared" si="184"/>
        <v>0</v>
      </c>
      <c r="B2962">
        <v>2960</v>
      </c>
      <c r="C2962" s="3" t="s">
        <v>2960</v>
      </c>
      <c r="D2962" s="3" t="s">
        <v>7070</v>
      </c>
      <c r="E2962">
        <v>30000000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41863.42387731481</v>
      </c>
      <c r="T2962" s="10">
        <f t="shared" si="187"/>
        <v>41893.42387731481</v>
      </c>
    </row>
    <row r="2963" spans="1:20" ht="49" x14ac:dyDescent="0.25">
      <c r="A2963" s="6">
        <f t="shared" si="184"/>
        <v>109.62</v>
      </c>
      <c r="B2963">
        <v>2961</v>
      </c>
      <c r="C2963" s="3" t="s">
        <v>2961</v>
      </c>
      <c r="D2963" s="3" t="s">
        <v>7071</v>
      </c>
      <c r="E2963"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42060.879155092589</v>
      </c>
      <c r="T2963" s="10">
        <f t="shared" si="187"/>
        <v>42088.833333333336</v>
      </c>
    </row>
    <row r="2964" spans="1:20" ht="49" x14ac:dyDescent="0.25">
      <c r="A2964" s="6">
        <f t="shared" si="184"/>
        <v>121.8</v>
      </c>
      <c r="B2964">
        <v>2962</v>
      </c>
      <c r="C2964" s="3" t="s">
        <v>2962</v>
      </c>
      <c r="D2964" s="3" t="s">
        <v>7072</v>
      </c>
      <c r="E2964"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42035.910949074074</v>
      </c>
      <c r="T2964" s="10">
        <f t="shared" si="187"/>
        <v>42063.957638888889</v>
      </c>
    </row>
    <row r="2965" spans="1:20" ht="65" x14ac:dyDescent="0.25">
      <c r="A2965" s="6">
        <f t="shared" si="184"/>
        <v>106.85</v>
      </c>
      <c r="B2965">
        <v>2963</v>
      </c>
      <c r="C2965" s="3" t="s">
        <v>2963</v>
      </c>
      <c r="D2965" s="3" t="s">
        <v>7073</v>
      </c>
      <c r="E2965"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42157.13685185185</v>
      </c>
      <c r="T2965" s="10">
        <f t="shared" si="187"/>
        <v>42187.13685185185</v>
      </c>
    </row>
    <row r="2966" spans="1:20" ht="49" x14ac:dyDescent="0.25">
      <c r="A2966" s="6">
        <f t="shared" si="184"/>
        <v>100.71379999999999</v>
      </c>
      <c r="B2966">
        <v>2964</v>
      </c>
      <c r="C2966" s="3" t="s">
        <v>2964</v>
      </c>
      <c r="D2966" s="3" t="s">
        <v>7074</v>
      </c>
      <c r="E2966"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41827.576608796291</v>
      </c>
      <c r="T2966" s="10">
        <f t="shared" si="187"/>
        <v>41857.563888888886</v>
      </c>
    </row>
    <row r="2967" spans="1:20" ht="49" x14ac:dyDescent="0.25">
      <c r="A2967" s="6">
        <f t="shared" si="184"/>
        <v>109.00000000000001</v>
      </c>
      <c r="B2967">
        <v>2965</v>
      </c>
      <c r="C2967" s="3" t="s">
        <v>2965</v>
      </c>
      <c r="D2967" s="3" t="s">
        <v>7075</v>
      </c>
      <c r="E2967"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42162.396215277775</v>
      </c>
      <c r="T2967" s="10">
        <f t="shared" si="187"/>
        <v>42192.396215277775</v>
      </c>
    </row>
    <row r="2968" spans="1:20" ht="49" x14ac:dyDescent="0.25">
      <c r="A2968" s="6">
        <f t="shared" si="184"/>
        <v>113.63000000000001</v>
      </c>
      <c r="B2968">
        <v>2966</v>
      </c>
      <c r="C2968" s="3" t="s">
        <v>2966</v>
      </c>
      <c r="D2968" s="3" t="s">
        <v>7076</v>
      </c>
      <c r="E2968"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42233.405231481483</v>
      </c>
      <c r="T2968" s="10">
        <f t="shared" si="187"/>
        <v>42263.405231481483</v>
      </c>
    </row>
    <row r="2969" spans="1:20" ht="49" x14ac:dyDescent="0.25">
      <c r="A2969" s="6">
        <f t="shared" si="184"/>
        <v>113.92</v>
      </c>
      <c r="B2969">
        <v>2967</v>
      </c>
      <c r="C2969" s="3" t="s">
        <v>2967</v>
      </c>
      <c r="D2969" s="3" t="s">
        <v>7077</v>
      </c>
      <c r="E2969"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42041.864490740736</v>
      </c>
      <c r="T2969" s="10">
        <f t="shared" si="187"/>
        <v>42071.822824074072</v>
      </c>
    </row>
    <row r="2970" spans="1:20" ht="33" x14ac:dyDescent="0.25">
      <c r="A2970" s="6">
        <f t="shared" si="184"/>
        <v>106</v>
      </c>
      <c r="B2970">
        <v>2968</v>
      </c>
      <c r="C2970" s="3" t="s">
        <v>2968</v>
      </c>
      <c r="D2970" s="3" t="s">
        <v>7078</v>
      </c>
      <c r="E2970"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42585.190509259257</v>
      </c>
      <c r="T2970" s="10">
        <f t="shared" si="187"/>
        <v>42598.832638888889</v>
      </c>
    </row>
    <row r="2971" spans="1:20" ht="49" x14ac:dyDescent="0.25">
      <c r="A2971" s="6">
        <f t="shared" si="184"/>
        <v>162.5</v>
      </c>
      <c r="B2971">
        <v>2969</v>
      </c>
      <c r="C2971" s="3" t="s">
        <v>2969</v>
      </c>
      <c r="D2971" s="3" t="s">
        <v>7079</v>
      </c>
      <c r="E2971">
        <v>1000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42097.453159722216</v>
      </c>
      <c r="T2971" s="10">
        <f t="shared" si="187"/>
        <v>42127.618750000001</v>
      </c>
    </row>
    <row r="2972" spans="1:20" ht="49" x14ac:dyDescent="0.25">
      <c r="A2972" s="6">
        <f t="shared" si="184"/>
        <v>106</v>
      </c>
      <c r="B2972">
        <v>2970</v>
      </c>
      <c r="C2972" s="3" t="s">
        <v>2970</v>
      </c>
      <c r="D2972" s="3" t="s">
        <v>7080</v>
      </c>
      <c r="E2972"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41808.336238425924</v>
      </c>
      <c r="T2972" s="10">
        <f t="shared" si="187"/>
        <v>41838.336238425924</v>
      </c>
    </row>
    <row r="2973" spans="1:20" ht="49" x14ac:dyDescent="0.25">
      <c r="A2973" s="6">
        <f t="shared" si="184"/>
        <v>100.15624999999999</v>
      </c>
      <c r="B2973">
        <v>2971</v>
      </c>
      <c r="C2973" s="3" t="s">
        <v>2971</v>
      </c>
      <c r="D2973" s="3" t="s">
        <v>7081</v>
      </c>
      <c r="E2973"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41852.324976851851</v>
      </c>
      <c r="T2973" s="10">
        <f t="shared" si="187"/>
        <v>41882.324976851851</v>
      </c>
    </row>
    <row r="2974" spans="1:20" ht="33" x14ac:dyDescent="0.25">
      <c r="A2974" s="6">
        <f t="shared" si="184"/>
        <v>105.35000000000001</v>
      </c>
      <c r="B2974">
        <v>2972</v>
      </c>
      <c r="C2974" s="3" t="s">
        <v>2972</v>
      </c>
      <c r="D2974" s="3" t="s">
        <v>7082</v>
      </c>
      <c r="E2974"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42693.77685185185</v>
      </c>
      <c r="T2974" s="10">
        <f t="shared" si="187"/>
        <v>42708.708333333336</v>
      </c>
    </row>
    <row r="2975" spans="1:20" ht="49" x14ac:dyDescent="0.25">
      <c r="A2975" s="6">
        <f t="shared" si="184"/>
        <v>174.8</v>
      </c>
      <c r="B2975">
        <v>2973</v>
      </c>
      <c r="C2975" s="3" t="s">
        <v>2973</v>
      </c>
      <c r="D2975" s="3" t="s">
        <v>7083</v>
      </c>
      <c r="E2975"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42341.485046296293</v>
      </c>
      <c r="T2975" s="10">
        <f t="shared" si="187"/>
        <v>42369.833333333336</v>
      </c>
    </row>
    <row r="2976" spans="1:20" ht="49" x14ac:dyDescent="0.25">
      <c r="A2976" s="6">
        <f t="shared" si="184"/>
        <v>102</v>
      </c>
      <c r="B2976">
        <v>2974</v>
      </c>
      <c r="C2976" s="3" t="s">
        <v>2974</v>
      </c>
      <c r="D2976" s="3" t="s">
        <v>7084</v>
      </c>
      <c r="E2976"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41879.727673611109</v>
      </c>
      <c r="T2976" s="10">
        <f t="shared" si="187"/>
        <v>41907.732638888883</v>
      </c>
    </row>
    <row r="2977" spans="1:20" ht="49" x14ac:dyDescent="0.25">
      <c r="A2977" s="6">
        <f t="shared" si="184"/>
        <v>100.125</v>
      </c>
      <c r="B2977">
        <v>2975</v>
      </c>
      <c r="C2977" s="3" t="s">
        <v>2975</v>
      </c>
      <c r="D2977" s="3" t="s">
        <v>7085</v>
      </c>
      <c r="E2977"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41941.350532407407</v>
      </c>
      <c r="T2977" s="10">
        <f t="shared" si="187"/>
        <v>41969.791666666664</v>
      </c>
    </row>
    <row r="2978" spans="1:20" ht="49" x14ac:dyDescent="0.25">
      <c r="A2978" s="6">
        <f t="shared" si="184"/>
        <v>171.42857142857144</v>
      </c>
      <c r="B2978">
        <v>2976</v>
      </c>
      <c r="C2978" s="3" t="s">
        <v>2976</v>
      </c>
      <c r="D2978" s="3" t="s">
        <v>7086</v>
      </c>
      <c r="E2978">
        <v>70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42425.397337962961</v>
      </c>
      <c r="T2978" s="10">
        <f t="shared" si="187"/>
        <v>42442.166666666664</v>
      </c>
    </row>
    <row r="2979" spans="1:20" ht="65" x14ac:dyDescent="0.25">
      <c r="A2979" s="6">
        <f t="shared" si="184"/>
        <v>113.56666666666666</v>
      </c>
      <c r="B2979">
        <v>2977</v>
      </c>
      <c r="C2979" s="3" t="s">
        <v>2977</v>
      </c>
      <c r="D2979" s="3" t="s">
        <v>7087</v>
      </c>
      <c r="E2979"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42026.547847222224</v>
      </c>
      <c r="T2979" s="10">
        <f t="shared" si="187"/>
        <v>42085.759722222218</v>
      </c>
    </row>
    <row r="2980" spans="1:20" ht="49" x14ac:dyDescent="0.25">
      <c r="A2980" s="6">
        <f t="shared" si="184"/>
        <v>129.46666666666667</v>
      </c>
      <c r="B2980">
        <v>2978</v>
      </c>
      <c r="C2980" s="3" t="s">
        <v>2978</v>
      </c>
      <c r="D2980" s="3" t="s">
        <v>7088</v>
      </c>
      <c r="E2980"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41922.307256944441</v>
      </c>
      <c r="T2980" s="10">
        <f t="shared" si="187"/>
        <v>41931.915972222218</v>
      </c>
    </row>
    <row r="2981" spans="1:20" ht="49" x14ac:dyDescent="0.25">
      <c r="A2981" s="6">
        <f t="shared" si="184"/>
        <v>101.4</v>
      </c>
      <c r="B2981">
        <v>2979</v>
      </c>
      <c r="C2981" s="3" t="s">
        <v>2979</v>
      </c>
      <c r="D2981" s="3" t="s">
        <v>7089</v>
      </c>
      <c r="E2981"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41993.491006944438</v>
      </c>
      <c r="T2981" s="10">
        <f t="shared" si="187"/>
        <v>42009.916666666664</v>
      </c>
    </row>
    <row r="2982" spans="1:20" ht="49" x14ac:dyDescent="0.25">
      <c r="A2982" s="6">
        <f t="shared" si="184"/>
        <v>109.16666666666666</v>
      </c>
      <c r="B2982">
        <v>2980</v>
      </c>
      <c r="C2982" s="3" t="s">
        <v>2980</v>
      </c>
      <c r="D2982" s="3" t="s">
        <v>7090</v>
      </c>
      <c r="E2982"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42219.58252314815</v>
      </c>
      <c r="T2982" s="10">
        <f t="shared" si="187"/>
        <v>42239.749999999993</v>
      </c>
    </row>
    <row r="2983" spans="1:20" ht="49" x14ac:dyDescent="0.25">
      <c r="A2983" s="6">
        <f t="shared" si="184"/>
        <v>128.92500000000001</v>
      </c>
      <c r="B2983">
        <v>2981</v>
      </c>
      <c r="C2983" s="3" t="s">
        <v>2981</v>
      </c>
      <c r="D2983" s="3" t="s">
        <v>7091</v>
      </c>
      <c r="E2983">
        <v>4000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42225.226342592585</v>
      </c>
      <c r="T2983" s="10">
        <f t="shared" si="187"/>
        <v>42270.226342592585</v>
      </c>
    </row>
    <row r="2984" spans="1:20" ht="33" x14ac:dyDescent="0.25">
      <c r="A2984" s="6">
        <f t="shared" si="184"/>
        <v>102.06</v>
      </c>
      <c r="B2984">
        <v>2982</v>
      </c>
      <c r="C2984" s="3" t="s">
        <v>2982</v>
      </c>
      <c r="D2984" s="3" t="s">
        <v>7092</v>
      </c>
      <c r="E2984">
        <v>5000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42381.353506944441</v>
      </c>
      <c r="T2984" s="10">
        <f t="shared" si="187"/>
        <v>42411.353506944441</v>
      </c>
    </row>
    <row r="2985" spans="1:20" ht="49" x14ac:dyDescent="0.25">
      <c r="A2985" s="6">
        <f t="shared" si="184"/>
        <v>146.53957758620692</v>
      </c>
      <c r="B2985">
        <v>2983</v>
      </c>
      <c r="C2985" s="3" t="s">
        <v>2983</v>
      </c>
      <c r="D2985" s="3" t="s">
        <v>7093</v>
      </c>
      <c r="E2985"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41894.299027777779</v>
      </c>
      <c r="T2985" s="10">
        <f t="shared" si="187"/>
        <v>41954.340694444443</v>
      </c>
    </row>
    <row r="2986" spans="1:20" ht="49" x14ac:dyDescent="0.25">
      <c r="A2986" s="6">
        <f t="shared" si="184"/>
        <v>100.352</v>
      </c>
      <c r="B2986">
        <v>2984</v>
      </c>
      <c r="C2986" s="3" t="s">
        <v>2984</v>
      </c>
      <c r="D2986" s="3" t="s">
        <v>7094</v>
      </c>
      <c r="E2986"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42575.945381944439</v>
      </c>
      <c r="T2986" s="10">
        <f t="shared" si="187"/>
        <v>42605.945381944439</v>
      </c>
    </row>
    <row r="2987" spans="1:20" ht="49" x14ac:dyDescent="0.25">
      <c r="A2987" s="6">
        <f t="shared" si="184"/>
        <v>121.64999999999999</v>
      </c>
      <c r="B2987">
        <v>2985</v>
      </c>
      <c r="C2987" s="3" t="s">
        <v>2985</v>
      </c>
      <c r="D2987" s="3" t="s">
        <v>7095</v>
      </c>
      <c r="E2987">
        <v>10000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42654.640370370362</v>
      </c>
      <c r="T2987" s="10">
        <f t="shared" si="187"/>
        <v>42673.833333333336</v>
      </c>
    </row>
    <row r="2988" spans="1:20" ht="49" x14ac:dyDescent="0.25">
      <c r="A2988" s="6">
        <f t="shared" si="184"/>
        <v>105.5</v>
      </c>
      <c r="B2988">
        <v>2986</v>
      </c>
      <c r="C2988" s="3" t="s">
        <v>2986</v>
      </c>
      <c r="D2988" s="3" t="s">
        <v>7096</v>
      </c>
      <c r="E2988">
        <v>2400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42431.16673611111</v>
      </c>
      <c r="T2988" s="10">
        <f t="shared" si="187"/>
        <v>42491.125069444439</v>
      </c>
    </row>
    <row r="2989" spans="1:20" ht="49" x14ac:dyDescent="0.25">
      <c r="A2989" s="6">
        <f t="shared" si="184"/>
        <v>110.4008</v>
      </c>
      <c r="B2989">
        <v>2987</v>
      </c>
      <c r="C2989" s="3" t="s">
        <v>2987</v>
      </c>
      <c r="D2989" s="3" t="s">
        <v>7097</v>
      </c>
      <c r="E2989"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42626.973969907405</v>
      </c>
      <c r="T2989" s="10">
        <f t="shared" si="187"/>
        <v>42655.666666666664</v>
      </c>
    </row>
    <row r="2990" spans="1:20" ht="49" x14ac:dyDescent="0.25">
      <c r="A2990" s="6">
        <f t="shared" si="184"/>
        <v>100</v>
      </c>
      <c r="B2990">
        <v>2988</v>
      </c>
      <c r="C2990" s="3" t="s">
        <v>2988</v>
      </c>
      <c r="D2990" s="3" t="s">
        <v>7098</v>
      </c>
      <c r="E2990">
        <v>1000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42511.028715277782</v>
      </c>
      <c r="T2990" s="10">
        <f t="shared" si="187"/>
        <v>42541.028715277782</v>
      </c>
    </row>
    <row r="2991" spans="1:20" ht="18" x14ac:dyDescent="0.25">
      <c r="A2991" s="6">
        <f t="shared" si="184"/>
        <v>176.535</v>
      </c>
      <c r="B2991">
        <v>2989</v>
      </c>
      <c r="C2991" s="3" t="s">
        <v>2989</v>
      </c>
      <c r="D2991" s="3" t="s">
        <v>7099</v>
      </c>
      <c r="E2991"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42336.687060185184</v>
      </c>
      <c r="T2991" s="10">
        <f t="shared" si="187"/>
        <v>42358.874305555553</v>
      </c>
    </row>
    <row r="2992" spans="1:20" ht="49" x14ac:dyDescent="0.25">
      <c r="A2992" s="6">
        <f t="shared" si="184"/>
        <v>100</v>
      </c>
      <c r="B2992">
        <v>2990</v>
      </c>
      <c r="C2992" s="3" t="s">
        <v>2990</v>
      </c>
      <c r="D2992" s="3" t="s">
        <v>7100</v>
      </c>
      <c r="E2992"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42341.240972222215</v>
      </c>
      <c r="T2992" s="10">
        <f t="shared" si="187"/>
        <v>42376.240972222215</v>
      </c>
    </row>
    <row r="2993" spans="1:20" ht="49" x14ac:dyDescent="0.25">
      <c r="A2993" s="6">
        <f t="shared" si="184"/>
        <v>103.29411764705883</v>
      </c>
      <c r="B2993">
        <v>2991</v>
      </c>
      <c r="C2993" s="3" t="s">
        <v>2991</v>
      </c>
      <c r="D2993" s="3" t="s">
        <v>7101</v>
      </c>
      <c r="E2993"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42740.503819444442</v>
      </c>
      <c r="T2993" s="10">
        <f t="shared" si="187"/>
        <v>42762.503819444442</v>
      </c>
    </row>
    <row r="2994" spans="1:20" ht="49" x14ac:dyDescent="0.25">
      <c r="A2994" s="6">
        <f t="shared" si="184"/>
        <v>104.5</v>
      </c>
      <c r="B2994">
        <v>2992</v>
      </c>
      <c r="C2994" s="3" t="s">
        <v>2992</v>
      </c>
      <c r="D2994" s="3" t="s">
        <v>7102</v>
      </c>
      <c r="E2994"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42622.434143518512</v>
      </c>
      <c r="T2994" s="10">
        <f t="shared" si="187"/>
        <v>42652.434143518512</v>
      </c>
    </row>
    <row r="2995" spans="1:20" ht="18" x14ac:dyDescent="0.25">
      <c r="A2995" s="6">
        <f t="shared" si="184"/>
        <v>100.29999999999998</v>
      </c>
      <c r="B2995">
        <v>2993</v>
      </c>
      <c r="C2995" s="3" t="s">
        <v>2993</v>
      </c>
      <c r="D2995" s="3" t="s">
        <v>7103</v>
      </c>
      <c r="E2995"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42390.50540509259</v>
      </c>
      <c r="T2995" s="10">
        <f t="shared" si="187"/>
        <v>42420.50540509259</v>
      </c>
    </row>
    <row r="2996" spans="1:20" ht="49" x14ac:dyDescent="0.25">
      <c r="A2996" s="6">
        <f t="shared" si="184"/>
        <v>457.74666666666661</v>
      </c>
      <c r="B2996">
        <v>2994</v>
      </c>
      <c r="C2996" s="3" t="s">
        <v>2994</v>
      </c>
      <c r="D2996" s="3" t="s">
        <v>7104</v>
      </c>
      <c r="E2996">
        <v>300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41885.145509259259</v>
      </c>
      <c r="T2996" s="10">
        <f t="shared" si="187"/>
        <v>41915.145509259259</v>
      </c>
    </row>
    <row r="2997" spans="1:20" ht="49" x14ac:dyDescent="0.25">
      <c r="A2997" s="6">
        <f t="shared" si="184"/>
        <v>104.96000000000001</v>
      </c>
      <c r="B2997">
        <v>2995</v>
      </c>
      <c r="C2997" s="3" t="s">
        <v>2995</v>
      </c>
      <c r="D2997" s="3" t="s">
        <v>7105</v>
      </c>
      <c r="E2997"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42724.331840277773</v>
      </c>
      <c r="T2997" s="10">
        <f t="shared" si="187"/>
        <v>42754.331840277773</v>
      </c>
    </row>
    <row r="2998" spans="1:20" ht="33" x14ac:dyDescent="0.25">
      <c r="A2998" s="6">
        <f t="shared" si="184"/>
        <v>171.94285714285712</v>
      </c>
      <c r="B2998">
        <v>2996</v>
      </c>
      <c r="C2998" s="3" t="s">
        <v>2996</v>
      </c>
      <c r="D2998" s="3" t="s">
        <v>7106</v>
      </c>
      <c r="E2998"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42090.57916666667</v>
      </c>
      <c r="T2998" s="10">
        <f t="shared" si="187"/>
        <v>42150.57916666667</v>
      </c>
    </row>
    <row r="2999" spans="1:20" ht="49" x14ac:dyDescent="0.25">
      <c r="A2999" s="6">
        <f t="shared" si="184"/>
        <v>103.73000000000002</v>
      </c>
      <c r="B2999">
        <v>2997</v>
      </c>
      <c r="C2999" s="3" t="s">
        <v>2997</v>
      </c>
      <c r="D2999" s="3" t="s">
        <v>7107</v>
      </c>
      <c r="E2999"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42775.400381944441</v>
      </c>
      <c r="T2999" s="10">
        <f t="shared" si="187"/>
        <v>42792.874305555553</v>
      </c>
    </row>
    <row r="3000" spans="1:20" ht="49" x14ac:dyDescent="0.25">
      <c r="A3000" s="6">
        <f t="shared" si="184"/>
        <v>103.029</v>
      </c>
      <c r="B3000">
        <v>2998</v>
      </c>
      <c r="C3000" s="3" t="s">
        <v>2998</v>
      </c>
      <c r="D3000" s="3" t="s">
        <v>7108</v>
      </c>
      <c r="E3000"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41777.860289351847</v>
      </c>
      <c r="T3000" s="10">
        <f t="shared" si="187"/>
        <v>41805.850694444445</v>
      </c>
    </row>
    <row r="3001" spans="1:20" ht="49" x14ac:dyDescent="0.25">
      <c r="A3001" s="6">
        <f t="shared" si="184"/>
        <v>118.88888888888889</v>
      </c>
      <c r="B3001">
        <v>2999</v>
      </c>
      <c r="C3001" s="3" t="s">
        <v>2999</v>
      </c>
      <c r="D3001" s="3" t="s">
        <v>7109</v>
      </c>
      <c r="E3001"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42780.406944444439</v>
      </c>
      <c r="T3001" s="10">
        <f t="shared" si="187"/>
        <v>42794.749999999993</v>
      </c>
    </row>
    <row r="3002" spans="1:20" ht="49" x14ac:dyDescent="0.25">
      <c r="A3002" s="6">
        <f t="shared" si="184"/>
        <v>100</v>
      </c>
      <c r="B3002">
        <v>3000</v>
      </c>
      <c r="C3002" s="3" t="s">
        <v>3000</v>
      </c>
      <c r="D3002" s="3" t="s">
        <v>7110</v>
      </c>
      <c r="E3002"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42752.49386574074</v>
      </c>
      <c r="T3002" s="10">
        <f t="shared" si="187"/>
        <v>42766.416666666664</v>
      </c>
    </row>
    <row r="3003" spans="1:20" ht="49" x14ac:dyDescent="0.25">
      <c r="A3003" s="6">
        <f t="shared" si="184"/>
        <v>318.69988910451895</v>
      </c>
      <c r="B3003">
        <v>3001</v>
      </c>
      <c r="C3003" s="3" t="s">
        <v>3001</v>
      </c>
      <c r="D3003" s="3" t="s">
        <v>7111</v>
      </c>
      <c r="E3003"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42534.562291666669</v>
      </c>
      <c r="T3003" s="10">
        <f t="shared" si="187"/>
        <v>42564.562291666669</v>
      </c>
    </row>
    <row r="3004" spans="1:20" ht="33" x14ac:dyDescent="0.25">
      <c r="A3004" s="6">
        <f t="shared" si="184"/>
        <v>108.50614285714286</v>
      </c>
      <c r="B3004">
        <v>3002</v>
      </c>
      <c r="C3004" s="3" t="s">
        <v>3002</v>
      </c>
      <c r="D3004" s="3" t="s">
        <v>7112</v>
      </c>
      <c r="E3004"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41239.502916666665</v>
      </c>
      <c r="T3004" s="10">
        <f t="shared" si="187"/>
        <v>41269.502916666665</v>
      </c>
    </row>
    <row r="3005" spans="1:20" ht="49" x14ac:dyDescent="0.25">
      <c r="A3005" s="6">
        <f t="shared" si="184"/>
        <v>101.16666666666667</v>
      </c>
      <c r="B3005">
        <v>3003</v>
      </c>
      <c r="C3005" s="3" t="s">
        <v>3003</v>
      </c>
      <c r="D3005" s="3" t="s">
        <v>7113</v>
      </c>
      <c r="E3005"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42398.515925925924</v>
      </c>
      <c r="T3005" s="10">
        <f t="shared" si="187"/>
        <v>42429.915972222218</v>
      </c>
    </row>
    <row r="3006" spans="1:20" ht="49" x14ac:dyDescent="0.25">
      <c r="A3006" s="6">
        <f t="shared" si="184"/>
        <v>112.815</v>
      </c>
      <c r="B3006">
        <v>3004</v>
      </c>
      <c r="C3006" s="3" t="s">
        <v>3004</v>
      </c>
      <c r="D3006" s="3" t="s">
        <v>7114</v>
      </c>
      <c r="E3006"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41928.547731481478</v>
      </c>
      <c r="T3006" s="10">
        <f t="shared" si="187"/>
        <v>41958.589398148142</v>
      </c>
    </row>
    <row r="3007" spans="1:20" ht="49" x14ac:dyDescent="0.25">
      <c r="A3007" s="6">
        <f t="shared" si="184"/>
        <v>120.49622641509434</v>
      </c>
      <c r="B3007">
        <v>3005</v>
      </c>
      <c r="C3007" s="3" t="s">
        <v>3005</v>
      </c>
      <c r="D3007" s="3" t="s">
        <v>7115</v>
      </c>
      <c r="E3007"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41888.341493055552</v>
      </c>
      <c r="T3007" s="10">
        <f t="shared" si="187"/>
        <v>41918.341493055552</v>
      </c>
    </row>
    <row r="3008" spans="1:20" ht="33" x14ac:dyDescent="0.25">
      <c r="A3008" s="6">
        <f t="shared" si="184"/>
        <v>107.74999999999999</v>
      </c>
      <c r="B3008">
        <v>3006</v>
      </c>
      <c r="C3008" s="3" t="s">
        <v>3006</v>
      </c>
      <c r="D3008" s="3" t="s">
        <v>7116</v>
      </c>
      <c r="E3008">
        <v>8000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41957.423506944448</v>
      </c>
      <c r="T3008" s="10">
        <f t="shared" si="187"/>
        <v>41987.423506944448</v>
      </c>
    </row>
    <row r="3009" spans="1:20" ht="33" x14ac:dyDescent="0.25">
      <c r="A3009" s="6">
        <f t="shared" si="184"/>
        <v>180</v>
      </c>
      <c r="B3009">
        <v>3007</v>
      </c>
      <c r="C3009" s="3" t="s">
        <v>3007</v>
      </c>
      <c r="D3009" s="3" t="s">
        <v>7117</v>
      </c>
      <c r="E3009"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42097.882905092592</v>
      </c>
      <c r="T3009" s="10">
        <f t="shared" si="187"/>
        <v>42118.882905092592</v>
      </c>
    </row>
    <row r="3010" spans="1:20" ht="49" x14ac:dyDescent="0.25">
      <c r="A3010" s="6">
        <f t="shared" si="184"/>
        <v>101.16666666666667</v>
      </c>
      <c r="B3010">
        <v>3008</v>
      </c>
      <c r="C3010" s="3" t="s">
        <v>3008</v>
      </c>
      <c r="D3010" s="3" t="s">
        <v>7118</v>
      </c>
      <c r="E3010"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42359.878692129627</v>
      </c>
      <c r="T3010" s="10">
        <f t="shared" si="187"/>
        <v>42389.878692129627</v>
      </c>
    </row>
    <row r="3011" spans="1:20" ht="49" x14ac:dyDescent="0.25">
      <c r="A3011" s="6">
        <f t="shared" ref="A3011:A3074" si="188">((F3011-E3011)/E3011+1)*100</f>
        <v>119.756</v>
      </c>
      <c r="B3011">
        <v>3009</v>
      </c>
      <c r="C3011" s="3" t="s">
        <v>3009</v>
      </c>
      <c r="D3011" s="3" t="s">
        <v>7119</v>
      </c>
      <c r="E3011"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>
        <f t="shared" ref="P3011:P3074" si="189">F3011/M3011</f>
        <v>233.8984375</v>
      </c>
      <c r="Q3011" t="s">
        <v>8317</v>
      </c>
      <c r="R3011" t="s">
        <v>8357</v>
      </c>
      <c r="S3011" s="10">
        <f t="shared" ref="S3011:S3074" si="190">(((K3011/60)/60)/24)+DATE(1970,1,1)+(-8/24)</f>
        <v>41939.236574074072</v>
      </c>
      <c r="T3011" s="10">
        <f t="shared" ref="T3011:T3074" si="191">(((J3011/60)/60)/24)+DATE(1970,1,1)+(-8/24)</f>
        <v>41969.278240740743</v>
      </c>
    </row>
    <row r="3012" spans="1:20" ht="49" x14ac:dyDescent="0.25">
      <c r="A3012" s="6">
        <f t="shared" si="188"/>
        <v>158</v>
      </c>
      <c r="B3012">
        <v>3010</v>
      </c>
      <c r="C3012" s="3" t="s">
        <v>3010</v>
      </c>
      <c r="D3012" s="3" t="s">
        <v>7120</v>
      </c>
      <c r="E3012"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41996.499062499999</v>
      </c>
      <c r="T3012" s="10">
        <f t="shared" si="191"/>
        <v>42056.499062499999</v>
      </c>
    </row>
    <row r="3013" spans="1:20" ht="49" x14ac:dyDescent="0.25">
      <c r="A3013" s="6">
        <f t="shared" si="188"/>
        <v>123.66666666666666</v>
      </c>
      <c r="B3013">
        <v>3011</v>
      </c>
      <c r="C3013" s="3" t="s">
        <v>3011</v>
      </c>
      <c r="D3013" s="3" t="s">
        <v>7121</v>
      </c>
      <c r="E3013">
        <v>300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42334.135601851849</v>
      </c>
      <c r="T3013" s="10">
        <f t="shared" si="191"/>
        <v>42361.624305555553</v>
      </c>
    </row>
    <row r="3014" spans="1:20" ht="49" x14ac:dyDescent="0.25">
      <c r="A3014" s="6">
        <f t="shared" si="188"/>
        <v>117.12500000000001</v>
      </c>
      <c r="B3014">
        <v>3012</v>
      </c>
      <c r="C3014" s="3" t="s">
        <v>3012</v>
      </c>
      <c r="D3014" s="3" t="s">
        <v>7122</v>
      </c>
      <c r="E3014"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42024.369560185187</v>
      </c>
      <c r="T3014" s="10">
        <f t="shared" si="191"/>
        <v>42045.369560185187</v>
      </c>
    </row>
    <row r="3015" spans="1:20" ht="49" x14ac:dyDescent="0.25">
      <c r="A3015" s="6">
        <f t="shared" si="188"/>
        <v>156.95999999999998</v>
      </c>
      <c r="B3015">
        <v>3013</v>
      </c>
      <c r="C3015" s="3" t="s">
        <v>3013</v>
      </c>
      <c r="D3015" s="3" t="s">
        <v>7123</v>
      </c>
      <c r="E3015"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42146.502881944441</v>
      </c>
      <c r="T3015" s="10">
        <f t="shared" si="191"/>
        <v>42176.502881944441</v>
      </c>
    </row>
    <row r="3016" spans="1:20" ht="49" x14ac:dyDescent="0.25">
      <c r="A3016" s="6">
        <f t="shared" si="188"/>
        <v>113.104</v>
      </c>
      <c r="B3016">
        <v>3014</v>
      </c>
      <c r="C3016" s="3" t="s">
        <v>3014</v>
      </c>
      <c r="D3016" s="3" t="s">
        <v>7124</v>
      </c>
      <c r="E3016"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41919.790277777778</v>
      </c>
      <c r="T3016" s="10">
        <f t="shared" si="191"/>
        <v>41947.875</v>
      </c>
    </row>
    <row r="3017" spans="1:20" ht="49" x14ac:dyDescent="0.25">
      <c r="A3017" s="6">
        <f t="shared" si="188"/>
        <v>103.17647058823529</v>
      </c>
      <c r="B3017">
        <v>3015</v>
      </c>
      <c r="C3017" s="3" t="s">
        <v>3015</v>
      </c>
      <c r="D3017" s="3" t="s">
        <v>7125</v>
      </c>
      <c r="E3017"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41785.393958333334</v>
      </c>
      <c r="T3017" s="10">
        <f t="shared" si="191"/>
        <v>41800.833333333328</v>
      </c>
    </row>
    <row r="3018" spans="1:20" ht="49" x14ac:dyDescent="0.25">
      <c r="A3018" s="6">
        <f t="shared" si="188"/>
        <v>102.61176470588236</v>
      </c>
      <c r="B3018">
        <v>3016</v>
      </c>
      <c r="C3018" s="3" t="s">
        <v>3016</v>
      </c>
      <c r="D3018" s="3" t="s">
        <v>7126</v>
      </c>
      <c r="E3018"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41778.214722222219</v>
      </c>
      <c r="T3018" s="10">
        <f t="shared" si="191"/>
        <v>41838.214722222219</v>
      </c>
    </row>
    <row r="3019" spans="1:20" ht="49" x14ac:dyDescent="0.25">
      <c r="A3019" s="6">
        <f t="shared" si="188"/>
        <v>105.84090909090908</v>
      </c>
      <c r="B3019">
        <v>3017</v>
      </c>
      <c r="C3019" s="3" t="s">
        <v>3017</v>
      </c>
      <c r="D3019" s="3" t="s">
        <v>7127</v>
      </c>
      <c r="E3019"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41841.516701388886</v>
      </c>
      <c r="T3019" s="10">
        <f t="shared" si="191"/>
        <v>41871.516701388886</v>
      </c>
    </row>
    <row r="3020" spans="1:20" ht="49" x14ac:dyDescent="0.25">
      <c r="A3020" s="6">
        <f t="shared" si="188"/>
        <v>100.71428571428571</v>
      </c>
      <c r="B3020">
        <v>3018</v>
      </c>
      <c r="C3020" s="3" t="s">
        <v>3018</v>
      </c>
      <c r="D3020" s="3" t="s">
        <v>7128</v>
      </c>
      <c r="E3020">
        <v>4200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42162.965000000004</v>
      </c>
      <c r="T3020" s="10">
        <f t="shared" si="191"/>
        <v>42205.583333333336</v>
      </c>
    </row>
    <row r="3021" spans="1:20" ht="49" x14ac:dyDescent="0.25">
      <c r="A3021" s="6">
        <f t="shared" si="188"/>
        <v>121.23333333333332</v>
      </c>
      <c r="B3021">
        <v>3019</v>
      </c>
      <c r="C3021" s="3" t="s">
        <v>3019</v>
      </c>
      <c r="D3021" s="3" t="s">
        <v>7129</v>
      </c>
      <c r="E3021"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41758.500231481477</v>
      </c>
      <c r="T3021" s="10">
        <f t="shared" si="191"/>
        <v>41785.791666666664</v>
      </c>
    </row>
    <row r="3022" spans="1:20" ht="49" x14ac:dyDescent="0.25">
      <c r="A3022" s="6">
        <f t="shared" si="188"/>
        <v>100.57142857142858</v>
      </c>
      <c r="B3022">
        <v>3020</v>
      </c>
      <c r="C3022" s="3" t="s">
        <v>3020</v>
      </c>
      <c r="D3022" s="3" t="s">
        <v>7130</v>
      </c>
      <c r="E3022"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42170.513113425921</v>
      </c>
      <c r="T3022" s="10">
        <f t="shared" si="191"/>
        <v>42230.513113425921</v>
      </c>
    </row>
    <row r="3023" spans="1:20" ht="49" x14ac:dyDescent="0.25">
      <c r="A3023" s="6">
        <f t="shared" si="188"/>
        <v>116.02222222222223</v>
      </c>
      <c r="B3023">
        <v>3021</v>
      </c>
      <c r="C3023" s="3" t="s">
        <v>3021</v>
      </c>
      <c r="D3023" s="3" t="s">
        <v>7131</v>
      </c>
      <c r="E3023"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42660.285520833328</v>
      </c>
      <c r="T3023" s="10">
        <f t="shared" si="191"/>
        <v>42695.915972222218</v>
      </c>
    </row>
    <row r="3024" spans="1:20" ht="49" x14ac:dyDescent="0.25">
      <c r="A3024" s="6">
        <f t="shared" si="188"/>
        <v>100.88</v>
      </c>
      <c r="B3024">
        <v>3022</v>
      </c>
      <c r="C3024" s="3" t="s">
        <v>3022</v>
      </c>
      <c r="D3024" s="3" t="s">
        <v>7132</v>
      </c>
      <c r="E3024"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42564.620474537034</v>
      </c>
      <c r="T3024" s="10">
        <f t="shared" si="191"/>
        <v>42609.620474537034</v>
      </c>
    </row>
    <row r="3025" spans="1:20" ht="49" x14ac:dyDescent="0.25">
      <c r="A3025" s="6">
        <f t="shared" si="188"/>
        <v>103</v>
      </c>
      <c r="B3025">
        <v>3023</v>
      </c>
      <c r="C3025" s="3" t="s">
        <v>3023</v>
      </c>
      <c r="D3025" s="3" t="s">
        <v>7133</v>
      </c>
      <c r="E3025">
        <v>700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42121.34243055556</v>
      </c>
      <c r="T3025" s="10">
        <f t="shared" si="191"/>
        <v>42166.34243055556</v>
      </c>
    </row>
    <row r="3026" spans="1:20" ht="49" x14ac:dyDescent="0.25">
      <c r="A3026" s="6">
        <f t="shared" si="188"/>
        <v>246.42</v>
      </c>
      <c r="B3026">
        <v>3024</v>
      </c>
      <c r="C3026" s="3" t="s">
        <v>3024</v>
      </c>
      <c r="D3026" s="3" t="s">
        <v>7134</v>
      </c>
      <c r="E3026"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41158.660590277774</v>
      </c>
      <c r="T3026" s="10">
        <f t="shared" si="191"/>
        <v>41188.660590277774</v>
      </c>
    </row>
    <row r="3027" spans="1:20" ht="49" x14ac:dyDescent="0.25">
      <c r="A3027" s="6">
        <f t="shared" si="188"/>
        <v>302.2</v>
      </c>
      <c r="B3027">
        <v>3025</v>
      </c>
      <c r="C3027" s="3" t="s">
        <v>3025</v>
      </c>
      <c r="D3027" s="3" t="s">
        <v>7135</v>
      </c>
      <c r="E3027">
        <v>2500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41761.176076388889</v>
      </c>
      <c r="T3027" s="10">
        <f t="shared" si="191"/>
        <v>41789.333333333328</v>
      </c>
    </row>
    <row r="3028" spans="1:20" ht="49" x14ac:dyDescent="0.25">
      <c r="A3028" s="6">
        <f t="shared" si="188"/>
        <v>143.33333333333334</v>
      </c>
      <c r="B3028">
        <v>3026</v>
      </c>
      <c r="C3028" s="3" t="s">
        <v>3026</v>
      </c>
      <c r="D3028" s="3" t="s">
        <v>7136</v>
      </c>
      <c r="E3028">
        <v>900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42783.126064814809</v>
      </c>
      <c r="T3028" s="10">
        <f t="shared" si="191"/>
        <v>42797.126064814809</v>
      </c>
    </row>
    <row r="3029" spans="1:20" ht="33" x14ac:dyDescent="0.25">
      <c r="A3029" s="6">
        <f t="shared" si="188"/>
        <v>131.44</v>
      </c>
      <c r="B3029">
        <v>3027</v>
      </c>
      <c r="C3029" s="3" t="s">
        <v>3027</v>
      </c>
      <c r="D3029" s="3" t="s">
        <v>7137</v>
      </c>
      <c r="E3029"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42053.37096064815</v>
      </c>
      <c r="T3029" s="10">
        <f t="shared" si="191"/>
        <v>42083.329293981478</v>
      </c>
    </row>
    <row r="3030" spans="1:20" ht="33" x14ac:dyDescent="0.25">
      <c r="A3030" s="6">
        <f t="shared" si="188"/>
        <v>168.02</v>
      </c>
      <c r="B3030">
        <v>3028</v>
      </c>
      <c r="C3030" s="3" t="s">
        <v>3028</v>
      </c>
      <c r="D3030" s="3" t="s">
        <v>7138</v>
      </c>
      <c r="E3030"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42566.930844907409</v>
      </c>
      <c r="T3030" s="10">
        <f t="shared" si="191"/>
        <v>42596.930844907409</v>
      </c>
    </row>
    <row r="3031" spans="1:20" ht="49" x14ac:dyDescent="0.25">
      <c r="A3031" s="6">
        <f t="shared" si="188"/>
        <v>109.67666666666666</v>
      </c>
      <c r="B3031">
        <v>3029</v>
      </c>
      <c r="C3031" s="3" t="s">
        <v>3029</v>
      </c>
      <c r="D3031" s="3" t="s">
        <v>7139</v>
      </c>
      <c r="E3031"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41932.375543981478</v>
      </c>
      <c r="T3031" s="10">
        <f t="shared" si="191"/>
        <v>41960.857638888883</v>
      </c>
    </row>
    <row r="3032" spans="1:20" ht="49" x14ac:dyDescent="0.25">
      <c r="A3032" s="6">
        <f t="shared" si="188"/>
        <v>106.6857142857143</v>
      </c>
      <c r="B3032">
        <v>3030</v>
      </c>
      <c r="C3032" s="3" t="s">
        <v>3030</v>
      </c>
      <c r="D3032" s="3" t="s">
        <v>7140</v>
      </c>
      <c r="E3032"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42233.4140162037</v>
      </c>
      <c r="T3032" s="10">
        <f t="shared" si="191"/>
        <v>42263.4140162037</v>
      </c>
    </row>
    <row r="3033" spans="1:20" ht="81" x14ac:dyDescent="0.25">
      <c r="A3033" s="6">
        <f t="shared" si="188"/>
        <v>100</v>
      </c>
      <c r="B3033">
        <v>3031</v>
      </c>
      <c r="C3033" s="3" t="s">
        <v>3031</v>
      </c>
      <c r="D3033" s="3" t="s">
        <v>7141</v>
      </c>
      <c r="E3033"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42597.549155092587</v>
      </c>
      <c r="T3033" s="10">
        <f t="shared" si="191"/>
        <v>42657.549155092587</v>
      </c>
    </row>
    <row r="3034" spans="1:20" ht="49" x14ac:dyDescent="0.25">
      <c r="A3034" s="6">
        <f t="shared" si="188"/>
        <v>127.2</v>
      </c>
      <c r="B3034">
        <v>3032</v>
      </c>
      <c r="C3034" s="3" t="s">
        <v>3032</v>
      </c>
      <c r="D3034" s="3" t="s">
        <v>7142</v>
      </c>
      <c r="E3034"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42227.711331018516</v>
      </c>
      <c r="T3034" s="10">
        <f t="shared" si="191"/>
        <v>42257.711331018516</v>
      </c>
    </row>
    <row r="3035" spans="1:20" ht="49" x14ac:dyDescent="0.25">
      <c r="A3035" s="6">
        <f t="shared" si="188"/>
        <v>146.53333333333333</v>
      </c>
      <c r="B3035">
        <v>3033</v>
      </c>
      <c r="C3035" s="3" t="s">
        <v>3033</v>
      </c>
      <c r="D3035" s="3" t="s">
        <v>7143</v>
      </c>
      <c r="E3035"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42569.776909722219</v>
      </c>
      <c r="T3035" s="10">
        <f t="shared" si="191"/>
        <v>42599.776909722219</v>
      </c>
    </row>
    <row r="3036" spans="1:20" ht="65" x14ac:dyDescent="0.25">
      <c r="A3036" s="6">
        <f t="shared" si="188"/>
        <v>112.53599999999999</v>
      </c>
      <c r="B3036">
        <v>3034</v>
      </c>
      <c r="C3036" s="3" t="s">
        <v>3034</v>
      </c>
      <c r="D3036" s="3" t="s">
        <v>7144</v>
      </c>
      <c r="E3036"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42644.202025462961</v>
      </c>
      <c r="T3036" s="10">
        <f t="shared" si="191"/>
        <v>42674.832638888889</v>
      </c>
    </row>
    <row r="3037" spans="1:20" ht="33" x14ac:dyDescent="0.25">
      <c r="A3037" s="6">
        <f t="shared" si="188"/>
        <v>108.78684000000001</v>
      </c>
      <c r="B3037">
        <v>3035</v>
      </c>
      <c r="C3037" s="3" t="s">
        <v>3035</v>
      </c>
      <c r="D3037" s="3" t="s">
        <v>7145</v>
      </c>
      <c r="E3037"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41368.226956018516</v>
      </c>
      <c r="T3037" s="10">
        <f t="shared" si="191"/>
        <v>41398.226956018516</v>
      </c>
    </row>
    <row r="3038" spans="1:20" ht="49" x14ac:dyDescent="0.25">
      <c r="A3038" s="6">
        <f t="shared" si="188"/>
        <v>126.732</v>
      </c>
      <c r="B3038">
        <v>3036</v>
      </c>
      <c r="C3038" s="3" t="s">
        <v>3036</v>
      </c>
      <c r="D3038" s="3" t="s">
        <v>7146</v>
      </c>
      <c r="E3038"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41466.451898148145</v>
      </c>
      <c r="T3038" s="10">
        <f t="shared" si="191"/>
        <v>41502.165972222218</v>
      </c>
    </row>
    <row r="3039" spans="1:20" ht="65" x14ac:dyDescent="0.25">
      <c r="A3039" s="6">
        <f t="shared" si="188"/>
        <v>213.19999999999996</v>
      </c>
      <c r="B3039">
        <v>3037</v>
      </c>
      <c r="C3039" s="3" t="s">
        <v>3037</v>
      </c>
      <c r="D3039" s="3" t="s">
        <v>7147</v>
      </c>
      <c r="E3039"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40378.559872685182</v>
      </c>
      <c r="T3039" s="10">
        <f t="shared" si="191"/>
        <v>40452.874305555553</v>
      </c>
    </row>
    <row r="3040" spans="1:20" ht="49" x14ac:dyDescent="0.25">
      <c r="A3040" s="6">
        <f t="shared" si="188"/>
        <v>100.49999999999999</v>
      </c>
      <c r="B3040">
        <v>3038</v>
      </c>
      <c r="C3040" s="3" t="s">
        <v>3038</v>
      </c>
      <c r="D3040" s="3" t="s">
        <v>7148</v>
      </c>
      <c r="E3040"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42372.918946759259</v>
      </c>
      <c r="T3040" s="10">
        <f t="shared" si="191"/>
        <v>42432.918946759259</v>
      </c>
    </row>
    <row r="3041" spans="1:20" ht="49" x14ac:dyDescent="0.25">
      <c r="A3041" s="6">
        <f t="shared" si="188"/>
        <v>108.71389999999998</v>
      </c>
      <c r="B3041">
        <v>3039</v>
      </c>
      <c r="C3041" s="3" t="s">
        <v>3039</v>
      </c>
      <c r="D3041" s="3" t="s">
        <v>7149</v>
      </c>
      <c r="E3041"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41610.461087962962</v>
      </c>
      <c r="T3041" s="10">
        <f t="shared" si="191"/>
        <v>41636.999305555553</v>
      </c>
    </row>
    <row r="3042" spans="1:20" ht="49" x14ac:dyDescent="0.25">
      <c r="A3042" s="6">
        <f t="shared" si="188"/>
        <v>107.5</v>
      </c>
      <c r="B3042">
        <v>3040</v>
      </c>
      <c r="C3042" s="3" t="s">
        <v>3040</v>
      </c>
      <c r="D3042" s="3" t="s">
        <v>7150</v>
      </c>
      <c r="E3042"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42177.458576388883</v>
      </c>
      <c r="T3042" s="10">
        <f t="shared" si="191"/>
        <v>42181.624999999993</v>
      </c>
    </row>
    <row r="3043" spans="1:20" ht="33" x14ac:dyDescent="0.25">
      <c r="A3043" s="6">
        <f t="shared" si="188"/>
        <v>110.48192771084338</v>
      </c>
      <c r="B3043">
        <v>3041</v>
      </c>
      <c r="C3043" s="3" t="s">
        <v>3041</v>
      </c>
      <c r="D3043" s="3" t="s">
        <v>7151</v>
      </c>
      <c r="E3043"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42359.535277777781</v>
      </c>
      <c r="T3043" s="10">
        <f t="shared" si="191"/>
        <v>42389.535277777781</v>
      </c>
    </row>
    <row r="3044" spans="1:20" ht="49" x14ac:dyDescent="0.25">
      <c r="A3044" s="6">
        <f t="shared" si="188"/>
        <v>128</v>
      </c>
      <c r="B3044">
        <v>3042</v>
      </c>
      <c r="C3044" s="3" t="s">
        <v>3042</v>
      </c>
      <c r="D3044" s="3" t="s">
        <v>7152</v>
      </c>
      <c r="E3044">
        <v>1500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42253.354710648149</v>
      </c>
      <c r="T3044" s="10">
        <f t="shared" si="191"/>
        <v>42283.354710648149</v>
      </c>
    </row>
    <row r="3045" spans="1:20" ht="49" x14ac:dyDescent="0.25">
      <c r="A3045" s="6">
        <f t="shared" si="188"/>
        <v>110.00666666666667</v>
      </c>
      <c r="B3045">
        <v>3043</v>
      </c>
      <c r="C3045" s="3" t="s">
        <v>3043</v>
      </c>
      <c r="D3045" s="3" t="s">
        <v>7153</v>
      </c>
      <c r="E3045">
        <v>15000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42082.737256944441</v>
      </c>
      <c r="T3045" s="10">
        <f t="shared" si="191"/>
        <v>42109.784722222219</v>
      </c>
    </row>
    <row r="3046" spans="1:20" ht="49" x14ac:dyDescent="0.25">
      <c r="A3046" s="6">
        <f t="shared" si="188"/>
        <v>109.34166666666667</v>
      </c>
      <c r="B3046">
        <v>3044</v>
      </c>
      <c r="C3046" s="3" t="s">
        <v>3044</v>
      </c>
      <c r="D3046" s="3" t="s">
        <v>7154</v>
      </c>
      <c r="E3046"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42387.393495370365</v>
      </c>
      <c r="T3046" s="10">
        <f t="shared" si="191"/>
        <v>42402.393495370365</v>
      </c>
    </row>
    <row r="3047" spans="1:20" ht="49" x14ac:dyDescent="0.25">
      <c r="A3047" s="6">
        <f t="shared" si="188"/>
        <v>132.70650000000001</v>
      </c>
      <c r="B3047">
        <v>3045</v>
      </c>
      <c r="C3047" s="3" t="s">
        <v>3045</v>
      </c>
      <c r="D3047" s="3" t="s">
        <v>7155</v>
      </c>
      <c r="E3047"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41842.822395833333</v>
      </c>
      <c r="T3047" s="10">
        <f t="shared" si="191"/>
        <v>41872.822395833333</v>
      </c>
    </row>
    <row r="3048" spans="1:20" ht="49" x14ac:dyDescent="0.25">
      <c r="A3048" s="6">
        <f t="shared" si="188"/>
        <v>190.84810126582278</v>
      </c>
      <c r="B3048">
        <v>3046</v>
      </c>
      <c r="C3048" s="3" t="s">
        <v>3046</v>
      </c>
      <c r="D3048" s="3" t="s">
        <v>7156</v>
      </c>
      <c r="E3048"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41862.46974537037</v>
      </c>
      <c r="T3048" s="10">
        <f t="shared" si="191"/>
        <v>41891.869444444441</v>
      </c>
    </row>
    <row r="3049" spans="1:20" ht="49" x14ac:dyDescent="0.25">
      <c r="A3049" s="6">
        <f t="shared" si="188"/>
        <v>149</v>
      </c>
      <c r="B3049">
        <v>3047</v>
      </c>
      <c r="C3049" s="3" t="s">
        <v>3047</v>
      </c>
      <c r="D3049" s="3" t="s">
        <v>7157</v>
      </c>
      <c r="E3049"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42443.655717592592</v>
      </c>
      <c r="T3049" s="10">
        <f t="shared" si="191"/>
        <v>42487.219444444439</v>
      </c>
    </row>
    <row r="3050" spans="1:20" ht="49" x14ac:dyDescent="0.25">
      <c r="A3050" s="6">
        <f t="shared" si="188"/>
        <v>166.4</v>
      </c>
      <c r="B3050">
        <v>3048</v>
      </c>
      <c r="C3050" s="3" t="s">
        <v>3048</v>
      </c>
      <c r="D3050" s="3" t="s">
        <v>7158</v>
      </c>
      <c r="E3050"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41975.567847222213</v>
      </c>
      <c r="T3050" s="10">
        <f t="shared" si="191"/>
        <v>42004.556944444441</v>
      </c>
    </row>
    <row r="3051" spans="1:20" ht="49" x14ac:dyDescent="0.25">
      <c r="A3051" s="6">
        <f t="shared" si="188"/>
        <v>106.66666666666667</v>
      </c>
      <c r="B3051">
        <v>3049</v>
      </c>
      <c r="C3051" s="3" t="s">
        <v>3049</v>
      </c>
      <c r="D3051" s="3" t="s">
        <v>7159</v>
      </c>
      <c r="E3051"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42138.681192129625</v>
      </c>
      <c r="T3051" s="10">
        <f t="shared" si="191"/>
        <v>42168.681192129625</v>
      </c>
    </row>
    <row r="3052" spans="1:20" ht="33" x14ac:dyDescent="0.25">
      <c r="A3052" s="6">
        <f t="shared" si="188"/>
        <v>106</v>
      </c>
      <c r="B3052">
        <v>3050</v>
      </c>
      <c r="C3052" s="3" t="s">
        <v>3050</v>
      </c>
      <c r="D3052" s="3" t="s">
        <v>7160</v>
      </c>
      <c r="E3052"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42464.835185185184</v>
      </c>
      <c r="T3052" s="10">
        <f t="shared" si="191"/>
        <v>42494.835185185184</v>
      </c>
    </row>
    <row r="3053" spans="1:20" ht="49" x14ac:dyDescent="0.25">
      <c r="A3053" s="6">
        <f t="shared" si="188"/>
        <v>23.628571428571433</v>
      </c>
      <c r="B3053">
        <v>3051</v>
      </c>
      <c r="C3053" s="3" t="s">
        <v>3051</v>
      </c>
      <c r="D3053" s="3" t="s">
        <v>7161</v>
      </c>
      <c r="E3053">
        <v>3500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42744.082696759251</v>
      </c>
      <c r="T3053" s="10">
        <f t="shared" si="191"/>
        <v>42774.082696759251</v>
      </c>
    </row>
    <row r="3054" spans="1:20" ht="33" x14ac:dyDescent="0.25">
      <c r="A3054" s="6">
        <f t="shared" si="188"/>
        <v>0.14999999999999458</v>
      </c>
      <c r="B3054">
        <v>3052</v>
      </c>
      <c r="C3054" s="3" t="s">
        <v>3052</v>
      </c>
      <c r="D3054" s="3" t="s">
        <v>7162</v>
      </c>
      <c r="E3054">
        <v>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42122.336736111109</v>
      </c>
      <c r="T3054" s="10">
        <f t="shared" si="191"/>
        <v>42152.332638888889</v>
      </c>
    </row>
    <row r="3055" spans="1:20" ht="49" x14ac:dyDescent="0.25">
      <c r="A3055" s="6">
        <f t="shared" si="188"/>
        <v>0.40000000000000036</v>
      </c>
      <c r="B3055">
        <v>3053</v>
      </c>
      <c r="C3055" s="3" t="s">
        <v>3053</v>
      </c>
      <c r="D3055" s="3" t="s">
        <v>7163</v>
      </c>
      <c r="E3055">
        <v>10000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41862.428391203699</v>
      </c>
      <c r="T3055" s="10">
        <f t="shared" si="191"/>
        <v>41913.832638888889</v>
      </c>
    </row>
    <row r="3056" spans="1:20" ht="49" x14ac:dyDescent="0.25">
      <c r="A3056" s="6">
        <f t="shared" si="188"/>
        <v>0</v>
      </c>
      <c r="B3056">
        <v>3054</v>
      </c>
      <c r="C3056" s="3" t="s">
        <v>3054</v>
      </c>
      <c r="D3056" s="3" t="s">
        <v>7164</v>
      </c>
      <c r="E3056">
        <v>300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42027.499467592592</v>
      </c>
      <c r="T3056" s="10">
        <f t="shared" si="191"/>
        <v>42064.711111111108</v>
      </c>
    </row>
    <row r="3057" spans="1:20" ht="49" x14ac:dyDescent="0.25">
      <c r="A3057" s="6">
        <f t="shared" si="188"/>
        <v>4.9999999999994493E-3</v>
      </c>
      <c r="B3057">
        <v>3055</v>
      </c>
      <c r="C3057" s="3" t="s">
        <v>3055</v>
      </c>
      <c r="D3057" s="3" t="s">
        <v>7165</v>
      </c>
      <c r="E3057">
        <v>20000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41953.624884259254</v>
      </c>
      <c r="T3057" s="10">
        <f t="shared" si="191"/>
        <v>42013.624884259254</v>
      </c>
    </row>
    <row r="3058" spans="1:20" ht="49" x14ac:dyDescent="0.25">
      <c r="A3058" s="6">
        <f t="shared" si="188"/>
        <v>0</v>
      </c>
      <c r="B3058">
        <v>3056</v>
      </c>
      <c r="C3058" s="3" t="s">
        <v>3056</v>
      </c>
      <c r="D3058" s="3" t="s">
        <v>7166</v>
      </c>
      <c r="E3058">
        <v>25000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41851.303055555552</v>
      </c>
      <c r="T3058" s="10">
        <f t="shared" si="191"/>
        <v>41911.303055555552</v>
      </c>
    </row>
    <row r="3059" spans="1:20" ht="49" x14ac:dyDescent="0.25">
      <c r="A3059" s="6">
        <f t="shared" si="188"/>
        <v>0</v>
      </c>
      <c r="B3059">
        <v>3057</v>
      </c>
      <c r="C3059" s="3" t="s">
        <v>3057</v>
      </c>
      <c r="D3059" s="3" t="s">
        <v>7167</v>
      </c>
      <c r="E3059">
        <v>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42433.317256944443</v>
      </c>
      <c r="T3059" s="10">
        <f t="shared" si="191"/>
        <v>42463.275590277779</v>
      </c>
    </row>
    <row r="3060" spans="1:20" ht="49" x14ac:dyDescent="0.25">
      <c r="A3060" s="6">
        <f t="shared" si="188"/>
        <v>1.6666666666664831E-2</v>
      </c>
      <c r="B3060">
        <v>3058</v>
      </c>
      <c r="C3060" s="3" t="s">
        <v>3058</v>
      </c>
      <c r="D3060" s="3" t="s">
        <v>7168</v>
      </c>
      <c r="E3060">
        <v>18000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42460.040972222218</v>
      </c>
      <c r="T3060" s="10">
        <f t="shared" si="191"/>
        <v>42510.040972222218</v>
      </c>
    </row>
    <row r="3061" spans="1:20" ht="49" x14ac:dyDescent="0.25">
      <c r="A3061" s="6">
        <f t="shared" si="188"/>
        <v>3.0066666666666686</v>
      </c>
      <c r="B3061">
        <v>3059</v>
      </c>
      <c r="C3061" s="3" t="s">
        <v>3059</v>
      </c>
      <c r="D3061" s="3" t="s">
        <v>7169</v>
      </c>
      <c r="E3061">
        <v>15000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41829.602384259255</v>
      </c>
      <c r="T3061" s="10">
        <f t="shared" si="191"/>
        <v>41859.602384259255</v>
      </c>
    </row>
    <row r="3062" spans="1:20" ht="33" x14ac:dyDescent="0.25">
      <c r="A3062" s="6">
        <f t="shared" si="188"/>
        <v>0.15227272727272867</v>
      </c>
      <c r="B3062">
        <v>3060</v>
      </c>
      <c r="C3062" s="3" t="s">
        <v>3060</v>
      </c>
      <c r="D3062" s="3" t="s">
        <v>7170</v>
      </c>
      <c r="E3062">
        <v>220000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42244.941365740735</v>
      </c>
      <c r="T3062" s="10">
        <f t="shared" si="191"/>
        <v>42274.941365740735</v>
      </c>
    </row>
    <row r="3063" spans="1:20" ht="18" x14ac:dyDescent="0.25">
      <c r="A3063" s="6">
        <f t="shared" si="188"/>
        <v>0</v>
      </c>
      <c r="B3063">
        <v>3061</v>
      </c>
      <c r="C3063" s="3" t="s">
        <v>3061</v>
      </c>
      <c r="D3063" s="3" t="s">
        <v>7171</v>
      </c>
      <c r="E3063">
        <v>1000000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41834.450787037036</v>
      </c>
      <c r="T3063" s="10">
        <f t="shared" si="191"/>
        <v>41864.450787037036</v>
      </c>
    </row>
    <row r="3064" spans="1:20" ht="49" x14ac:dyDescent="0.25">
      <c r="A3064" s="6">
        <f t="shared" si="188"/>
        <v>66.84</v>
      </c>
      <c r="B3064">
        <v>3062</v>
      </c>
      <c r="C3064" s="3" t="s">
        <v>3062</v>
      </c>
      <c r="D3064" s="3" t="s">
        <v>7172</v>
      </c>
      <c r="E3064">
        <v>10000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42248.2024537037</v>
      </c>
      <c r="T3064" s="10">
        <f t="shared" si="191"/>
        <v>42277.416666666664</v>
      </c>
    </row>
    <row r="3065" spans="1:20" ht="33" x14ac:dyDescent="0.25">
      <c r="A3065" s="6">
        <f t="shared" si="188"/>
        <v>19.566666666666666</v>
      </c>
      <c r="B3065">
        <v>3063</v>
      </c>
      <c r="C3065" s="3" t="s">
        <v>3063</v>
      </c>
      <c r="D3065" s="3" t="s">
        <v>7173</v>
      </c>
      <c r="E3065">
        <v>3000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42630.589560185181</v>
      </c>
      <c r="T3065" s="10">
        <f t="shared" si="191"/>
        <v>42665.589560185181</v>
      </c>
    </row>
    <row r="3066" spans="1:20" ht="33" x14ac:dyDescent="0.25">
      <c r="A3066" s="6">
        <f t="shared" si="188"/>
        <v>11.294666666666664</v>
      </c>
      <c r="B3066">
        <v>3064</v>
      </c>
      <c r="C3066" s="3" t="s">
        <v>3064</v>
      </c>
      <c r="D3066" s="3" t="s">
        <v>7174</v>
      </c>
      <c r="E3066">
        <v>75000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42298.7968287037</v>
      </c>
      <c r="T3066" s="10">
        <f t="shared" si="191"/>
        <v>42329.957638888889</v>
      </c>
    </row>
    <row r="3067" spans="1:20" ht="49" x14ac:dyDescent="0.25">
      <c r="A3067" s="6">
        <f t="shared" si="188"/>
        <v>3.9999999999995595E-2</v>
      </c>
      <c r="B3067">
        <v>3065</v>
      </c>
      <c r="C3067" s="3" t="s">
        <v>3065</v>
      </c>
      <c r="D3067" s="3" t="s">
        <v>7175</v>
      </c>
      <c r="E3067">
        <v>25000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41824.721898148149</v>
      </c>
      <c r="T3067" s="10">
        <f t="shared" si="191"/>
        <v>41849.721898148149</v>
      </c>
    </row>
    <row r="3068" spans="1:20" ht="49" x14ac:dyDescent="0.25">
      <c r="A3068" s="6">
        <f t="shared" si="188"/>
        <v>11.985714285714288</v>
      </c>
      <c r="B3068">
        <v>3066</v>
      </c>
      <c r="C3068" s="3" t="s">
        <v>3066</v>
      </c>
      <c r="D3068" s="3" t="s">
        <v>7176</v>
      </c>
      <c r="E3068">
        <v>350000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42530.895104166666</v>
      </c>
      <c r="T3068" s="10">
        <f t="shared" si="191"/>
        <v>42560.895104166666</v>
      </c>
    </row>
    <row r="3069" spans="1:20" ht="49" x14ac:dyDescent="0.25">
      <c r="A3069" s="6">
        <f t="shared" si="188"/>
        <v>2.5000000000000022</v>
      </c>
      <c r="B3069">
        <v>3067</v>
      </c>
      <c r="C3069" s="3" t="s">
        <v>3067</v>
      </c>
      <c r="D3069" s="3" t="s">
        <v>7177</v>
      </c>
      <c r="E3069">
        <v>8000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42226.605081018519</v>
      </c>
      <c r="T3069" s="10">
        <f t="shared" si="191"/>
        <v>42256.605081018519</v>
      </c>
    </row>
    <row r="3070" spans="1:20" ht="49" x14ac:dyDescent="0.25">
      <c r="A3070" s="6">
        <f t="shared" si="188"/>
        <v>7.0000000000003393E-2</v>
      </c>
      <c r="B3070">
        <v>3068</v>
      </c>
      <c r="C3070" s="3" t="s">
        <v>3068</v>
      </c>
      <c r="D3070" s="3" t="s">
        <v>7178</v>
      </c>
      <c r="E3070">
        <v>250000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42263.358240740738</v>
      </c>
      <c r="T3070" s="10">
        <f t="shared" si="191"/>
        <v>42293.358240740738</v>
      </c>
    </row>
    <row r="3071" spans="1:20" ht="49" x14ac:dyDescent="0.25">
      <c r="A3071" s="6">
        <f t="shared" si="188"/>
        <v>14.100000000000001</v>
      </c>
      <c r="B3071">
        <v>3069</v>
      </c>
      <c r="C3071" s="3" t="s">
        <v>3069</v>
      </c>
      <c r="D3071" s="3" t="s">
        <v>7179</v>
      </c>
      <c r="E3071">
        <v>1000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41957.500393518516</v>
      </c>
      <c r="T3071" s="10">
        <f t="shared" si="191"/>
        <v>41987.500393518516</v>
      </c>
    </row>
    <row r="3072" spans="1:20" ht="49" x14ac:dyDescent="0.25">
      <c r="A3072" s="6">
        <f t="shared" si="188"/>
        <v>3.3399999999999985</v>
      </c>
      <c r="B3072">
        <v>3070</v>
      </c>
      <c r="C3072" s="3" t="s">
        <v>3070</v>
      </c>
      <c r="D3072" s="3" t="s">
        <v>7180</v>
      </c>
      <c r="E3072">
        <v>10000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42690.400104166663</v>
      </c>
      <c r="T3072" s="10">
        <f t="shared" si="191"/>
        <v>42711.400104166663</v>
      </c>
    </row>
    <row r="3073" spans="1:20" ht="49" x14ac:dyDescent="0.25">
      <c r="A3073" s="6">
        <f t="shared" si="188"/>
        <v>59.774999999999999</v>
      </c>
      <c r="B3073">
        <v>3071</v>
      </c>
      <c r="C3073" s="3" t="s">
        <v>3071</v>
      </c>
      <c r="D3073" s="3" t="s">
        <v>7181</v>
      </c>
      <c r="E3073">
        <v>12000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42097.399085648147</v>
      </c>
      <c r="T3073" s="10">
        <f t="shared" si="191"/>
        <v>42114.915972222218</v>
      </c>
    </row>
    <row r="3074" spans="1:20" ht="49" x14ac:dyDescent="0.25">
      <c r="A3074" s="6">
        <f t="shared" si="188"/>
        <v>1.6666666666664831E-2</v>
      </c>
      <c r="B3074">
        <v>3072</v>
      </c>
      <c r="C3074" s="3" t="s">
        <v>3072</v>
      </c>
      <c r="D3074" s="3" t="s">
        <v>7182</v>
      </c>
      <c r="E3074">
        <v>12000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42658.357199074067</v>
      </c>
      <c r="T3074" s="10">
        <f t="shared" si="191"/>
        <v>42672.740277777775</v>
      </c>
    </row>
    <row r="3075" spans="1:20" ht="49" x14ac:dyDescent="0.25">
      <c r="A3075" s="6">
        <f t="shared" ref="A3075:A3138" si="192">((F3075-E3075)/E3075+1)*100</f>
        <v>2.3035714285712938E-2</v>
      </c>
      <c r="B3075">
        <v>3073</v>
      </c>
      <c r="C3075" s="3" t="s">
        <v>3073</v>
      </c>
      <c r="D3075" s="3" t="s">
        <v>7183</v>
      </c>
      <c r="E3075">
        <v>2800000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>
        <f t="shared" ref="P3075:P3138" si="193">F3075/M3075</f>
        <v>92.142857142857139</v>
      </c>
      <c r="Q3075" t="s">
        <v>8317</v>
      </c>
      <c r="R3075" t="s">
        <v>8357</v>
      </c>
      <c r="S3075" s="10">
        <f t="shared" ref="S3075:S3138" si="194">(((K3075/60)/60)/24)+DATE(1970,1,1)+(-8/24)</f>
        <v>42111.350694444445</v>
      </c>
      <c r="T3075" s="10">
        <f t="shared" ref="T3075:T3138" si="195">(((J3075/60)/60)/24)+DATE(1970,1,1)+(-8/24)</f>
        <v>42169.47152777778</v>
      </c>
    </row>
    <row r="3076" spans="1:20" ht="65" x14ac:dyDescent="0.25">
      <c r="A3076" s="6">
        <f t="shared" si="192"/>
        <v>8.799999999999919E-2</v>
      </c>
      <c r="B3076">
        <v>3074</v>
      </c>
      <c r="C3076" s="3" t="s">
        <v>3074</v>
      </c>
      <c r="D3076" s="3" t="s">
        <v>7184</v>
      </c>
      <c r="E3076">
        <v>25000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42409.237951388881</v>
      </c>
      <c r="T3076" s="10">
        <f t="shared" si="195"/>
        <v>42439.237951388881</v>
      </c>
    </row>
    <row r="3077" spans="1:20" ht="49" x14ac:dyDescent="0.25">
      <c r="A3077" s="6">
        <f t="shared" si="192"/>
        <v>8.6400000000000041</v>
      </c>
      <c r="B3077">
        <v>3075</v>
      </c>
      <c r="C3077" s="3" t="s">
        <v>3075</v>
      </c>
      <c r="D3077" s="3" t="s">
        <v>7185</v>
      </c>
      <c r="E3077">
        <v>15000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42550.768981481473</v>
      </c>
      <c r="T3077" s="10">
        <f t="shared" si="195"/>
        <v>42600.768981481473</v>
      </c>
    </row>
    <row r="3078" spans="1:20" ht="33" x14ac:dyDescent="0.25">
      <c r="A3078" s="6">
        <f t="shared" si="192"/>
        <v>15.059999999999995</v>
      </c>
      <c r="B3078">
        <v>3076</v>
      </c>
      <c r="C3078" s="3" t="s">
        <v>3076</v>
      </c>
      <c r="D3078" s="3" t="s">
        <v>7186</v>
      </c>
      <c r="E3078">
        <v>10000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42226.318553240737</v>
      </c>
      <c r="T3078" s="10">
        <f t="shared" si="195"/>
        <v>42286.318553240737</v>
      </c>
    </row>
    <row r="3079" spans="1:20" ht="49" x14ac:dyDescent="0.25">
      <c r="A3079" s="6">
        <f t="shared" si="192"/>
        <v>0.47727272727272618</v>
      </c>
      <c r="B3079">
        <v>3077</v>
      </c>
      <c r="C3079" s="3" t="s">
        <v>3077</v>
      </c>
      <c r="D3079" s="3" t="s">
        <v>7187</v>
      </c>
      <c r="E3079">
        <v>22000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42766.62358796296</v>
      </c>
      <c r="T3079" s="10">
        <f t="shared" si="195"/>
        <v>42796.62358796296</v>
      </c>
    </row>
    <row r="3080" spans="1:20" ht="49" x14ac:dyDescent="0.25">
      <c r="A3080" s="6">
        <f t="shared" si="192"/>
        <v>0.1183333333333314</v>
      </c>
      <c r="B3080">
        <v>3078</v>
      </c>
      <c r="C3080" s="3" t="s">
        <v>3078</v>
      </c>
      <c r="D3080" s="3" t="s">
        <v>7188</v>
      </c>
      <c r="E3080">
        <v>60000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42030.805497685178</v>
      </c>
      <c r="T3080" s="10">
        <f t="shared" si="195"/>
        <v>42060.805497685178</v>
      </c>
    </row>
    <row r="3081" spans="1:20" ht="49" x14ac:dyDescent="0.25">
      <c r="A3081" s="6">
        <f t="shared" si="192"/>
        <v>0.84173998587352417</v>
      </c>
      <c r="B3081">
        <v>3079</v>
      </c>
      <c r="C3081" s="3" t="s">
        <v>3079</v>
      </c>
      <c r="D3081" s="3" t="s">
        <v>7189</v>
      </c>
      <c r="E3081">
        <v>1333666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42055.38003472222</v>
      </c>
      <c r="T3081" s="10">
        <f t="shared" si="195"/>
        <v>42085.338368055549</v>
      </c>
    </row>
    <row r="3082" spans="1:20" ht="49" x14ac:dyDescent="0.25">
      <c r="A3082" s="6">
        <f t="shared" si="192"/>
        <v>1.8799999999996597E-2</v>
      </c>
      <c r="B3082">
        <v>3080</v>
      </c>
      <c r="C3082" s="3" t="s">
        <v>3080</v>
      </c>
      <c r="D3082" s="3" t="s">
        <v>7190</v>
      </c>
      <c r="E3082">
        <v>2000000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41939.6949537037</v>
      </c>
      <c r="T3082" s="10">
        <f t="shared" si="195"/>
        <v>41999.736620370364</v>
      </c>
    </row>
    <row r="3083" spans="1:20" ht="49" x14ac:dyDescent="0.25">
      <c r="A3083" s="6">
        <f t="shared" si="192"/>
        <v>0.2102999999999966</v>
      </c>
      <c r="B3083">
        <v>3081</v>
      </c>
      <c r="C3083" s="3" t="s">
        <v>3081</v>
      </c>
      <c r="D3083" s="3" t="s">
        <v>7191</v>
      </c>
      <c r="E3083">
        <v>1000000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42236.848275462959</v>
      </c>
      <c r="T3083" s="10">
        <f t="shared" si="195"/>
        <v>42266.848275462959</v>
      </c>
    </row>
    <row r="3084" spans="1:20" ht="49" x14ac:dyDescent="0.25">
      <c r="A3084" s="6">
        <f t="shared" si="192"/>
        <v>0</v>
      </c>
      <c r="B3084">
        <v>3082</v>
      </c>
      <c r="C3084" s="3" t="s">
        <v>3082</v>
      </c>
      <c r="D3084" s="3" t="s">
        <v>7192</v>
      </c>
      <c r="E3084">
        <v>9000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42293.589652777773</v>
      </c>
      <c r="T3084" s="10">
        <f t="shared" si="195"/>
        <v>42323.631319444445</v>
      </c>
    </row>
    <row r="3085" spans="1:20" ht="65" x14ac:dyDescent="0.25">
      <c r="A3085" s="6">
        <f t="shared" si="192"/>
        <v>0.28000000000000247</v>
      </c>
      <c r="B3085">
        <v>3083</v>
      </c>
      <c r="C3085" s="3" t="s">
        <v>3083</v>
      </c>
      <c r="D3085" s="3" t="s">
        <v>7193</v>
      </c>
      <c r="E3085">
        <v>20000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41853.230069444442</v>
      </c>
      <c r="T3085" s="10">
        <f t="shared" si="195"/>
        <v>41882.875</v>
      </c>
    </row>
    <row r="3086" spans="1:20" ht="49" x14ac:dyDescent="0.25">
      <c r="A3086" s="6">
        <f t="shared" si="192"/>
        <v>11.579206701157919</v>
      </c>
      <c r="B3086">
        <v>3084</v>
      </c>
      <c r="C3086" s="3" t="s">
        <v>3084</v>
      </c>
      <c r="D3086" s="3" t="s">
        <v>7194</v>
      </c>
      <c r="E3086">
        <v>4059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42100.390405092585</v>
      </c>
      <c r="T3086" s="10">
        <f t="shared" si="195"/>
        <v>42129.45</v>
      </c>
    </row>
    <row r="3087" spans="1:20" ht="49" x14ac:dyDescent="0.25">
      <c r="A3087" s="6">
        <f t="shared" si="192"/>
        <v>2.4399999999999977</v>
      </c>
      <c r="B3087">
        <v>3085</v>
      </c>
      <c r="C3087" s="3" t="s">
        <v>3085</v>
      </c>
      <c r="D3087" s="3" t="s">
        <v>7195</v>
      </c>
      <c r="E3087">
        <v>25000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42246.550451388881</v>
      </c>
      <c r="T3087" s="10">
        <f t="shared" si="195"/>
        <v>42276.550451388881</v>
      </c>
    </row>
    <row r="3088" spans="1:20" ht="49" x14ac:dyDescent="0.25">
      <c r="A3088" s="6">
        <f t="shared" si="192"/>
        <v>0.24999999999999467</v>
      </c>
      <c r="B3088">
        <v>3086</v>
      </c>
      <c r="C3088" s="3" t="s">
        <v>3086</v>
      </c>
      <c r="D3088" s="3" t="s">
        <v>7196</v>
      </c>
      <c r="E3088">
        <v>20000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42173.337488425925</v>
      </c>
      <c r="T3088" s="10">
        <f t="shared" si="195"/>
        <v>42233.337488425925</v>
      </c>
    </row>
    <row r="3089" spans="1:20" ht="49" x14ac:dyDescent="0.25">
      <c r="A3089" s="6">
        <f t="shared" si="192"/>
        <v>0.62499999999999778</v>
      </c>
      <c r="B3089">
        <v>3087</v>
      </c>
      <c r="C3089" s="3" t="s">
        <v>3087</v>
      </c>
      <c r="D3089" s="3" t="s">
        <v>7197</v>
      </c>
      <c r="E3089">
        <v>20000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42664.817013888889</v>
      </c>
      <c r="T3089" s="10">
        <f t="shared" si="195"/>
        <v>42724.858680555553</v>
      </c>
    </row>
    <row r="3090" spans="1:20" ht="33" x14ac:dyDescent="0.25">
      <c r="A3090" s="6">
        <f t="shared" si="192"/>
        <v>0.19384615384615556</v>
      </c>
      <c r="B3090">
        <v>3088</v>
      </c>
      <c r="C3090" s="3" t="s">
        <v>3088</v>
      </c>
      <c r="D3090" s="3" t="s">
        <v>7198</v>
      </c>
      <c r="E3090">
        <v>65000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41981.238969907405</v>
      </c>
      <c r="T3090" s="10">
        <f t="shared" si="195"/>
        <v>42012.236805555549</v>
      </c>
    </row>
    <row r="3091" spans="1:20" ht="33" x14ac:dyDescent="0.25">
      <c r="A3091" s="6">
        <f t="shared" si="192"/>
        <v>23.416000000000004</v>
      </c>
      <c r="B3091">
        <v>3089</v>
      </c>
      <c r="C3091" s="3" t="s">
        <v>3089</v>
      </c>
      <c r="D3091" s="3" t="s">
        <v>7199</v>
      </c>
      <c r="E3091">
        <v>25000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42528.209293981483</v>
      </c>
      <c r="T3091" s="10">
        <f t="shared" si="195"/>
        <v>42559.749305555553</v>
      </c>
    </row>
    <row r="3092" spans="1:20" ht="49" x14ac:dyDescent="0.25">
      <c r="A3092" s="6">
        <f t="shared" si="192"/>
        <v>5.0808888888888903</v>
      </c>
      <c r="B3092">
        <v>3090</v>
      </c>
      <c r="C3092" s="3" t="s">
        <v>3090</v>
      </c>
      <c r="D3092" s="3" t="s">
        <v>7200</v>
      </c>
      <c r="E3092">
        <v>225000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42065.485474537032</v>
      </c>
      <c r="T3092" s="10">
        <f t="shared" si="195"/>
        <v>42125.443807870368</v>
      </c>
    </row>
    <row r="3093" spans="1:20" ht="49" x14ac:dyDescent="0.25">
      <c r="A3093" s="6">
        <f t="shared" si="192"/>
        <v>15.920000000000002</v>
      </c>
      <c r="B3093">
        <v>3091</v>
      </c>
      <c r="C3093" s="3" t="s">
        <v>3091</v>
      </c>
      <c r="D3093" s="3" t="s">
        <v>7201</v>
      </c>
      <c r="E3093">
        <v>5000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42566.615081018514</v>
      </c>
      <c r="T3093" s="10">
        <f t="shared" si="195"/>
        <v>42596.615081018514</v>
      </c>
    </row>
    <row r="3094" spans="1:20" ht="49" x14ac:dyDescent="0.25">
      <c r="A3094" s="6">
        <f t="shared" si="192"/>
        <v>1.1831900000000006</v>
      </c>
      <c r="B3094">
        <v>3092</v>
      </c>
      <c r="C3094" s="3" t="s">
        <v>3092</v>
      </c>
      <c r="D3094" s="3" t="s">
        <v>7202</v>
      </c>
      <c r="E3094">
        <v>100000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42255.28601851852</v>
      </c>
      <c r="T3094" s="10">
        <f t="shared" si="195"/>
        <v>42292.583333333336</v>
      </c>
    </row>
    <row r="3095" spans="1:20" ht="49" x14ac:dyDescent="0.25">
      <c r="A3095" s="6">
        <f t="shared" si="192"/>
        <v>22.750000000000004</v>
      </c>
      <c r="B3095">
        <v>3093</v>
      </c>
      <c r="C3095" s="3" t="s">
        <v>3093</v>
      </c>
      <c r="D3095" s="3" t="s">
        <v>7203</v>
      </c>
      <c r="E3095">
        <v>4000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41760.575706018513</v>
      </c>
      <c r="T3095" s="10">
        <f t="shared" si="195"/>
        <v>41790.832638888889</v>
      </c>
    </row>
    <row r="3096" spans="1:20" ht="33" x14ac:dyDescent="0.25">
      <c r="A3096" s="6">
        <f t="shared" si="192"/>
        <v>2.4999999999997247E-2</v>
      </c>
      <c r="B3096">
        <v>3094</v>
      </c>
      <c r="C3096" s="3" t="s">
        <v>3094</v>
      </c>
      <c r="D3096" s="3" t="s">
        <v>7204</v>
      </c>
      <c r="E3096">
        <v>100000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42207.462453703702</v>
      </c>
      <c r="T3096" s="10">
        <f t="shared" si="195"/>
        <v>42267.462453703702</v>
      </c>
    </row>
    <row r="3097" spans="1:20" ht="49" x14ac:dyDescent="0.25">
      <c r="A3097" s="6">
        <f t="shared" si="192"/>
        <v>0.33512064343163006</v>
      </c>
      <c r="B3097">
        <v>3095</v>
      </c>
      <c r="C3097" s="3" t="s">
        <v>3095</v>
      </c>
      <c r="D3097" s="3" t="s">
        <v>7205</v>
      </c>
      <c r="E3097">
        <v>14920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42522.69189814815</v>
      </c>
      <c r="T3097" s="10">
        <f t="shared" si="195"/>
        <v>42582.69189814815</v>
      </c>
    </row>
    <row r="3098" spans="1:20" ht="49" x14ac:dyDescent="0.25">
      <c r="A3098" s="6">
        <f t="shared" si="192"/>
        <v>3.9749999999999952</v>
      </c>
      <c r="B3098">
        <v>3096</v>
      </c>
      <c r="C3098" s="3" t="s">
        <v>3096</v>
      </c>
      <c r="D3098" s="3" t="s">
        <v>7206</v>
      </c>
      <c r="E3098">
        <v>20000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42114.492199074077</v>
      </c>
      <c r="T3098" s="10">
        <f t="shared" si="195"/>
        <v>42144.492199074077</v>
      </c>
    </row>
    <row r="3099" spans="1:20" ht="49" x14ac:dyDescent="0.25">
      <c r="A3099" s="6">
        <f t="shared" si="192"/>
        <v>17.149999999999999</v>
      </c>
      <c r="B3099">
        <v>3097</v>
      </c>
      <c r="C3099" s="3" t="s">
        <v>3097</v>
      </c>
      <c r="D3099" s="3" t="s">
        <v>7207</v>
      </c>
      <c r="E3099">
        <v>10000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42629.17015046296</v>
      </c>
      <c r="T3099" s="10">
        <f t="shared" si="195"/>
        <v>42650.249999999993</v>
      </c>
    </row>
    <row r="3100" spans="1:20" ht="49" x14ac:dyDescent="0.25">
      <c r="A3100" s="6">
        <f t="shared" si="192"/>
        <v>3.6080041046690603</v>
      </c>
      <c r="B3100">
        <v>3098</v>
      </c>
      <c r="C3100" s="3" t="s">
        <v>3098</v>
      </c>
      <c r="D3100" s="3" t="s">
        <v>7208</v>
      </c>
      <c r="E3100">
        <v>48725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42359.45890046296</v>
      </c>
      <c r="T3100" s="10">
        <f t="shared" si="195"/>
        <v>42407.678472222215</v>
      </c>
    </row>
    <row r="3101" spans="1:20" ht="49" x14ac:dyDescent="0.25">
      <c r="A3101" s="6">
        <f t="shared" si="192"/>
        <v>13.900000000000002</v>
      </c>
      <c r="B3101">
        <v>3099</v>
      </c>
      <c r="C3101" s="3" t="s">
        <v>3099</v>
      </c>
      <c r="D3101" s="3" t="s">
        <v>7209</v>
      </c>
      <c r="E3101">
        <v>2000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42381.856377314813</v>
      </c>
      <c r="T3101" s="10">
        <f t="shared" si="195"/>
        <v>42411.856377314813</v>
      </c>
    </row>
    <row r="3102" spans="1:20" ht="49" x14ac:dyDescent="0.25">
      <c r="A3102" s="6">
        <f t="shared" si="192"/>
        <v>15.225</v>
      </c>
      <c r="B3102">
        <v>3100</v>
      </c>
      <c r="C3102" s="3" t="s">
        <v>3100</v>
      </c>
      <c r="D3102" s="3" t="s">
        <v>7210</v>
      </c>
      <c r="E3102">
        <v>12000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41902.2890625</v>
      </c>
      <c r="T3102" s="10">
        <f t="shared" si="195"/>
        <v>41932.2890625</v>
      </c>
    </row>
    <row r="3103" spans="1:20" ht="49" x14ac:dyDescent="0.25">
      <c r="A3103" s="6">
        <f t="shared" si="192"/>
        <v>12</v>
      </c>
      <c r="B3103">
        <v>3101</v>
      </c>
      <c r="C3103" s="3" t="s">
        <v>3101</v>
      </c>
      <c r="D3103" s="3" t="s">
        <v>7211</v>
      </c>
      <c r="E3103">
        <v>2500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42171.050196759257</v>
      </c>
      <c r="T3103" s="10">
        <f t="shared" si="195"/>
        <v>42200.99722222222</v>
      </c>
    </row>
    <row r="3104" spans="1:20" ht="49" x14ac:dyDescent="0.25">
      <c r="A3104" s="6">
        <f t="shared" si="192"/>
        <v>39.112499999999997</v>
      </c>
      <c r="B3104">
        <v>3102</v>
      </c>
      <c r="C3104" s="3" t="s">
        <v>3102</v>
      </c>
      <c r="D3104" s="3" t="s">
        <v>7212</v>
      </c>
      <c r="E3104">
        <v>16000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42555.007152777776</v>
      </c>
      <c r="T3104" s="10">
        <f t="shared" si="195"/>
        <v>42605.007152777776</v>
      </c>
    </row>
    <row r="3105" spans="1:20" ht="33" x14ac:dyDescent="0.25">
      <c r="A3105" s="6">
        <f t="shared" si="192"/>
        <v>0.26829268292682951</v>
      </c>
      <c r="B3105">
        <v>3103</v>
      </c>
      <c r="C3105" s="3" t="s">
        <v>3103</v>
      </c>
      <c r="D3105" s="3" t="s">
        <v>7213</v>
      </c>
      <c r="E3105">
        <v>4100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42106.82298611111</v>
      </c>
      <c r="T3105" s="10">
        <f t="shared" si="195"/>
        <v>42166.82298611111</v>
      </c>
    </row>
    <row r="3106" spans="1:20" ht="49" x14ac:dyDescent="0.25">
      <c r="A3106" s="6">
        <f t="shared" si="192"/>
        <v>29.625</v>
      </c>
      <c r="B3106">
        <v>3104</v>
      </c>
      <c r="C3106" s="3" t="s">
        <v>3104</v>
      </c>
      <c r="D3106" s="3" t="s">
        <v>7214</v>
      </c>
      <c r="E3106">
        <v>4000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42006.57535879629</v>
      </c>
      <c r="T3106" s="10">
        <f t="shared" si="195"/>
        <v>42037.749999999993</v>
      </c>
    </row>
    <row r="3107" spans="1:20" ht="49" x14ac:dyDescent="0.25">
      <c r="A3107" s="6">
        <f t="shared" si="192"/>
        <v>42.360992301112063</v>
      </c>
      <c r="B3107">
        <v>3105</v>
      </c>
      <c r="C3107" s="3" t="s">
        <v>3105</v>
      </c>
      <c r="D3107" s="3" t="s">
        <v>7215</v>
      </c>
      <c r="E3107">
        <v>5845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41876.385601851849</v>
      </c>
      <c r="T3107" s="10">
        <f t="shared" si="195"/>
        <v>41930.875</v>
      </c>
    </row>
    <row r="3108" spans="1:20" ht="49" x14ac:dyDescent="0.25">
      <c r="A3108" s="6">
        <f t="shared" si="192"/>
        <v>4.1000000000000032</v>
      </c>
      <c r="B3108">
        <v>3106</v>
      </c>
      <c r="C3108" s="3" t="s">
        <v>3106</v>
      </c>
      <c r="D3108" s="3" t="s">
        <v>7216</v>
      </c>
      <c r="E3108">
        <v>1000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42241.09578703704</v>
      </c>
      <c r="T3108" s="10">
        <f t="shared" si="195"/>
        <v>42263.583333333336</v>
      </c>
    </row>
    <row r="3109" spans="1:20" ht="49" x14ac:dyDescent="0.25">
      <c r="A3109" s="6">
        <f t="shared" si="192"/>
        <v>19.762500000000006</v>
      </c>
      <c r="B3109">
        <v>3107</v>
      </c>
      <c r="C3109" s="3" t="s">
        <v>3107</v>
      </c>
      <c r="D3109" s="3" t="s">
        <v>7217</v>
      </c>
      <c r="E3109">
        <v>40000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42128.480914351843</v>
      </c>
      <c r="T3109" s="10">
        <f t="shared" si="195"/>
        <v>42135.480914351843</v>
      </c>
    </row>
    <row r="3110" spans="1:20" ht="18" x14ac:dyDescent="0.25">
      <c r="A3110" s="6">
        <f t="shared" si="192"/>
        <v>5.1999999999996493E-2</v>
      </c>
      <c r="B3110">
        <v>3108</v>
      </c>
      <c r="C3110" s="3" t="s">
        <v>3108</v>
      </c>
      <c r="D3110" s="3" t="s">
        <v>7218</v>
      </c>
      <c r="E3110">
        <v>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42062.34715277778</v>
      </c>
      <c r="T3110" s="10">
        <f t="shared" si="195"/>
        <v>42122.305486111109</v>
      </c>
    </row>
    <row r="3111" spans="1:20" ht="49" x14ac:dyDescent="0.25">
      <c r="A3111" s="6">
        <f t="shared" si="192"/>
        <v>25.030188679245281</v>
      </c>
      <c r="B3111">
        <v>3109</v>
      </c>
      <c r="C3111" s="3" t="s">
        <v>3109</v>
      </c>
      <c r="D3111" s="3" t="s">
        <v>7219</v>
      </c>
      <c r="E3111">
        <v>26500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41843.791782407403</v>
      </c>
      <c r="T3111" s="10">
        <f t="shared" si="195"/>
        <v>41878.791782407403</v>
      </c>
    </row>
    <row r="3112" spans="1:20" ht="49" x14ac:dyDescent="0.25">
      <c r="A3112" s="6">
        <f t="shared" si="192"/>
        <v>3.9999999999995595E-2</v>
      </c>
      <c r="B3112">
        <v>3110</v>
      </c>
      <c r="C3112" s="3" t="s">
        <v>3110</v>
      </c>
      <c r="D3112" s="3" t="s">
        <v>7220</v>
      </c>
      <c r="E3112">
        <v>25000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42744.698136574072</v>
      </c>
      <c r="T3112" s="10">
        <f t="shared" si="195"/>
        <v>42784.698136574072</v>
      </c>
    </row>
    <row r="3113" spans="1:20" ht="33" x14ac:dyDescent="0.25">
      <c r="A3113" s="6">
        <f t="shared" si="192"/>
        <v>26.639999999999997</v>
      </c>
      <c r="B3113">
        <v>3111</v>
      </c>
      <c r="C3113" s="3" t="s">
        <v>3111</v>
      </c>
      <c r="D3113" s="3" t="s">
        <v>7221</v>
      </c>
      <c r="E3113">
        <v>20000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41885.26180555555</v>
      </c>
      <c r="T3113" s="10">
        <f t="shared" si="195"/>
        <v>41916.26180555555</v>
      </c>
    </row>
    <row r="3114" spans="1:20" ht="49" x14ac:dyDescent="0.25">
      <c r="A3114" s="6">
        <f t="shared" si="192"/>
        <v>4.7363636363636381</v>
      </c>
      <c r="B3114">
        <v>3112</v>
      </c>
      <c r="C3114" s="3" t="s">
        <v>3112</v>
      </c>
      <c r="D3114" s="3" t="s">
        <v>7222</v>
      </c>
      <c r="E3114">
        <v>11000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42614.788587962961</v>
      </c>
      <c r="T3114" s="10">
        <f t="shared" si="195"/>
        <v>42674.788587962961</v>
      </c>
    </row>
    <row r="3115" spans="1:20" ht="49" x14ac:dyDescent="0.25">
      <c r="A3115" s="6">
        <f t="shared" si="192"/>
        <v>4.2435339894712705</v>
      </c>
      <c r="B3115">
        <v>3113</v>
      </c>
      <c r="C3115" s="3" t="s">
        <v>3113</v>
      </c>
      <c r="D3115" s="3" t="s">
        <v>7223</v>
      </c>
      <c r="E3115">
        <v>109225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42081.397939814815</v>
      </c>
      <c r="T3115" s="10">
        <f t="shared" si="195"/>
        <v>42111.397939814815</v>
      </c>
    </row>
    <row r="3116" spans="1:20" ht="49" x14ac:dyDescent="0.25">
      <c r="A3116" s="6">
        <f t="shared" si="192"/>
        <v>0</v>
      </c>
      <c r="B3116">
        <v>3114</v>
      </c>
      <c r="C3116" s="3" t="s">
        <v>3114</v>
      </c>
      <c r="D3116" s="3" t="s">
        <v>7224</v>
      </c>
      <c r="E3116">
        <v>75000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41843.29918981481</v>
      </c>
      <c r="T3116" s="10">
        <f t="shared" si="195"/>
        <v>41903.29918981481</v>
      </c>
    </row>
    <row r="3117" spans="1:20" ht="49" x14ac:dyDescent="0.25">
      <c r="A3117" s="6">
        <f t="shared" si="192"/>
        <v>3.0000000000000027</v>
      </c>
      <c r="B3117">
        <v>3115</v>
      </c>
      <c r="C3117" s="3" t="s">
        <v>3115</v>
      </c>
      <c r="D3117" s="3" t="s">
        <v>7225</v>
      </c>
      <c r="E3117">
        <v>10000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42496.113738425927</v>
      </c>
      <c r="T3117" s="10">
        <f t="shared" si="195"/>
        <v>42526.113738425927</v>
      </c>
    </row>
    <row r="3118" spans="1:20" ht="49" x14ac:dyDescent="0.25">
      <c r="A3118" s="6">
        <f t="shared" si="192"/>
        <v>57.333333333333329</v>
      </c>
      <c r="B3118">
        <v>3116</v>
      </c>
      <c r="C3118" s="3" t="s">
        <v>3116</v>
      </c>
      <c r="D3118" s="3" t="s">
        <v>7226</v>
      </c>
      <c r="E3118">
        <v>750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42081.18200231481</v>
      </c>
      <c r="T3118" s="10">
        <f t="shared" si="195"/>
        <v>42095.18200231481</v>
      </c>
    </row>
    <row r="3119" spans="1:20" ht="49" x14ac:dyDescent="0.25">
      <c r="A3119" s="6">
        <f t="shared" si="192"/>
        <v>0.10000000000000009</v>
      </c>
      <c r="B3119">
        <v>3117</v>
      </c>
      <c r="C3119" s="3" t="s">
        <v>3117</v>
      </c>
      <c r="D3119" s="3" t="s">
        <v>7227</v>
      </c>
      <c r="E3119">
        <v>1000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42509.041203703695</v>
      </c>
      <c r="T3119" s="10">
        <f t="shared" si="195"/>
        <v>42517.216666666667</v>
      </c>
    </row>
    <row r="3120" spans="1:20" ht="33" x14ac:dyDescent="0.25">
      <c r="A3120" s="6">
        <f t="shared" si="192"/>
        <v>0.30999999999999917</v>
      </c>
      <c r="B3120">
        <v>3118</v>
      </c>
      <c r="C3120" s="3" t="s">
        <v>3118</v>
      </c>
      <c r="D3120" s="3" t="s">
        <v>7228</v>
      </c>
      <c r="E3120">
        <v>500000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42534.316238425927</v>
      </c>
      <c r="T3120" s="10">
        <f t="shared" si="195"/>
        <v>42553.316238425927</v>
      </c>
    </row>
    <row r="3121" spans="1:20" ht="49" x14ac:dyDescent="0.25">
      <c r="A3121" s="6">
        <f t="shared" si="192"/>
        <v>4.9999999999994493E-2</v>
      </c>
      <c r="B3121">
        <v>3119</v>
      </c>
      <c r="C3121" s="3" t="s">
        <v>3119</v>
      </c>
      <c r="D3121" s="3" t="s">
        <v>7229</v>
      </c>
      <c r="E3121">
        <v>10000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42059.712175925924</v>
      </c>
      <c r="T3121" s="10">
        <f t="shared" si="195"/>
        <v>42089.670509259253</v>
      </c>
    </row>
    <row r="3122" spans="1:20" ht="49" x14ac:dyDescent="0.25">
      <c r="A3122" s="6">
        <f t="shared" si="192"/>
        <v>9.8461538461491749E-3</v>
      </c>
      <c r="B3122">
        <v>3120</v>
      </c>
      <c r="C3122" s="3" t="s">
        <v>3120</v>
      </c>
      <c r="D3122" s="3" t="s">
        <v>7230</v>
      </c>
      <c r="E3122">
        <v>1300000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42435.608749999999</v>
      </c>
      <c r="T3122" s="10">
        <f t="shared" si="195"/>
        <v>42495.567083333335</v>
      </c>
    </row>
    <row r="3123" spans="1:20" ht="33" x14ac:dyDescent="0.25">
      <c r="A3123" s="6">
        <f t="shared" si="192"/>
        <v>0.66666666666667096</v>
      </c>
      <c r="B3123">
        <v>3121</v>
      </c>
      <c r="C3123" s="3" t="s">
        <v>3121</v>
      </c>
      <c r="D3123" s="3" t="s">
        <v>7231</v>
      </c>
      <c r="E3123">
        <v>1500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41848.346469907403</v>
      </c>
      <c r="T3123" s="10">
        <f t="shared" si="195"/>
        <v>41908.346469907403</v>
      </c>
    </row>
    <row r="3124" spans="1:20" ht="18" x14ac:dyDescent="0.25">
      <c r="A3124" s="6">
        <f t="shared" si="192"/>
        <v>58.29145728643217</v>
      </c>
      <c r="B3124">
        <v>3122</v>
      </c>
      <c r="C3124" s="3" t="s">
        <v>3122</v>
      </c>
      <c r="D3124" s="3" t="s">
        <v>7232</v>
      </c>
      <c r="E3124">
        <v>199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42678.598749999997</v>
      </c>
      <c r="T3124" s="10">
        <f t="shared" si="195"/>
        <v>42683.640416666669</v>
      </c>
    </row>
    <row r="3125" spans="1:20" ht="49" x14ac:dyDescent="0.25">
      <c r="A3125" s="6">
        <f t="shared" si="192"/>
        <v>68.153599999999997</v>
      </c>
      <c r="B3125">
        <v>3123</v>
      </c>
      <c r="C3125" s="3" t="s">
        <v>3123</v>
      </c>
      <c r="D3125" s="3" t="s">
        <v>7233</v>
      </c>
      <c r="E3125">
        <v>125000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42530.659699074073</v>
      </c>
      <c r="T3125" s="10">
        <f t="shared" si="195"/>
        <v>42560.659699074073</v>
      </c>
    </row>
    <row r="3126" spans="1:20" ht="33" x14ac:dyDescent="0.25">
      <c r="A3126" s="6">
        <f t="shared" si="192"/>
        <v>3.249999999999087E-3</v>
      </c>
      <c r="B3126">
        <v>3124</v>
      </c>
      <c r="C3126" s="3" t="s">
        <v>3124</v>
      </c>
      <c r="D3126" s="3" t="s">
        <v>7234</v>
      </c>
      <c r="E3126">
        <v>800000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41977.446770833332</v>
      </c>
      <c r="T3126" s="10">
        <f t="shared" si="195"/>
        <v>42037.446770833332</v>
      </c>
    </row>
    <row r="3127" spans="1:20" ht="18" x14ac:dyDescent="0.25">
      <c r="A3127" s="6">
        <f t="shared" si="192"/>
        <v>0</v>
      </c>
      <c r="B3127">
        <v>3125</v>
      </c>
      <c r="C3127" s="3" t="s">
        <v>3125</v>
      </c>
      <c r="D3127" s="3" t="s">
        <v>7235</v>
      </c>
      <c r="E3127">
        <v>1500000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42345.873518518514</v>
      </c>
      <c r="T3127" s="10">
        <f t="shared" si="195"/>
        <v>42375.873518518514</v>
      </c>
    </row>
    <row r="3128" spans="1:20" ht="81" x14ac:dyDescent="0.25">
      <c r="A3128" s="6">
        <f t="shared" si="192"/>
        <v>4.1599999999999966</v>
      </c>
      <c r="B3128">
        <v>3126</v>
      </c>
      <c r="C3128" s="3" t="s">
        <v>3126</v>
      </c>
      <c r="D3128" s="3" t="s">
        <v>7236</v>
      </c>
      <c r="E3128">
        <v>25000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42426.684745370374</v>
      </c>
      <c r="T3128" s="10">
        <f t="shared" si="195"/>
        <v>42456.643078703702</v>
      </c>
    </row>
    <row r="3129" spans="1:20" ht="49" x14ac:dyDescent="0.25">
      <c r="A3129" s="6">
        <f t="shared" si="192"/>
        <v>0</v>
      </c>
      <c r="B3129">
        <v>3127</v>
      </c>
      <c r="C3129" s="3" t="s">
        <v>3127</v>
      </c>
      <c r="D3129" s="3" t="s">
        <v>7237</v>
      </c>
      <c r="E3129">
        <v>100000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42034.523483796293</v>
      </c>
      <c r="T3129" s="10">
        <f t="shared" si="195"/>
        <v>42064.523483796293</v>
      </c>
    </row>
    <row r="3130" spans="1:20" ht="49" x14ac:dyDescent="0.25">
      <c r="A3130" s="6">
        <f t="shared" si="192"/>
        <v>108.60666666666667</v>
      </c>
      <c r="B3130">
        <v>3128</v>
      </c>
      <c r="C3130" s="3" t="s">
        <v>3128</v>
      </c>
      <c r="D3130" s="3" t="s">
        <v>7238</v>
      </c>
      <c r="E3130">
        <v>15000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42780.492372685178</v>
      </c>
      <c r="T3130" s="10">
        <f t="shared" si="195"/>
        <v>42810.450706018521</v>
      </c>
    </row>
    <row r="3131" spans="1:20" ht="49" x14ac:dyDescent="0.25">
      <c r="A3131" s="6">
        <f t="shared" si="192"/>
        <v>0.80000000000000071</v>
      </c>
      <c r="B3131">
        <v>3129</v>
      </c>
      <c r="C3131" s="3" t="s">
        <v>3129</v>
      </c>
      <c r="D3131" s="3" t="s">
        <v>7239</v>
      </c>
      <c r="E3131">
        <v>1250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42803.509479166663</v>
      </c>
      <c r="T3131" s="10">
        <f t="shared" si="195"/>
        <v>42843.467812499999</v>
      </c>
    </row>
    <row r="3132" spans="1:20" ht="33" x14ac:dyDescent="0.25">
      <c r="A3132" s="6">
        <f t="shared" si="192"/>
        <v>3.7499999999999978</v>
      </c>
      <c r="B3132">
        <v>3130</v>
      </c>
      <c r="C3132" s="3" t="s">
        <v>3130</v>
      </c>
      <c r="D3132" s="3" t="s">
        <v>7240</v>
      </c>
      <c r="E3132">
        <v>10000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42808.306898148141</v>
      </c>
      <c r="T3132" s="10">
        <f t="shared" si="195"/>
        <v>42838.874305555553</v>
      </c>
    </row>
    <row r="3133" spans="1:20" ht="33" x14ac:dyDescent="0.25">
      <c r="A3133" s="6">
        <f t="shared" si="192"/>
        <v>15.731707317073173</v>
      </c>
      <c r="B3133">
        <v>3131</v>
      </c>
      <c r="C3133" s="3" t="s">
        <v>3131</v>
      </c>
      <c r="D3133" s="3" t="s">
        <v>7241</v>
      </c>
      <c r="E3133">
        <v>4100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42803.245891203704</v>
      </c>
      <c r="T3133" s="10">
        <f t="shared" si="195"/>
        <v>42833.204224537032</v>
      </c>
    </row>
    <row r="3134" spans="1:20" ht="33" x14ac:dyDescent="0.25">
      <c r="A3134" s="6">
        <f t="shared" si="192"/>
        <v>3.3333333333329662E-2</v>
      </c>
      <c r="B3134">
        <v>3132</v>
      </c>
      <c r="C3134" s="3" t="s">
        <v>3132</v>
      </c>
      <c r="D3134" s="3" t="s">
        <v>7242</v>
      </c>
      <c r="E3134">
        <v>30000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42786.016898148147</v>
      </c>
      <c r="T3134" s="10">
        <f t="shared" si="195"/>
        <v>42845.975231481476</v>
      </c>
    </row>
    <row r="3135" spans="1:20" ht="49" x14ac:dyDescent="0.25">
      <c r="A3135" s="6">
        <f t="shared" si="192"/>
        <v>108</v>
      </c>
      <c r="B3135">
        <v>3133</v>
      </c>
      <c r="C3135" s="3" t="s">
        <v>3133</v>
      </c>
      <c r="D3135" s="3" t="s">
        <v>7243</v>
      </c>
      <c r="E3135">
        <v>500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42788.231874999998</v>
      </c>
      <c r="T3135" s="10">
        <f t="shared" si="195"/>
        <v>42818.190208333333</v>
      </c>
    </row>
    <row r="3136" spans="1:20" ht="49" x14ac:dyDescent="0.25">
      <c r="A3136" s="6">
        <f t="shared" si="192"/>
        <v>22.499999999999996</v>
      </c>
      <c r="B3136">
        <v>3134</v>
      </c>
      <c r="C3136" s="3" t="s">
        <v>3134</v>
      </c>
      <c r="D3136" s="3" t="s">
        <v>7244</v>
      </c>
      <c r="E3136">
        <v>1000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42800.386793981481</v>
      </c>
      <c r="T3136" s="10">
        <f t="shared" si="195"/>
        <v>42821.345127314817</v>
      </c>
    </row>
    <row r="3137" spans="1:20" ht="49" x14ac:dyDescent="0.25">
      <c r="A3137" s="6">
        <f t="shared" si="192"/>
        <v>20.849420849420852</v>
      </c>
      <c r="B3137">
        <v>3135</v>
      </c>
      <c r="C3137" s="3" t="s">
        <v>3135</v>
      </c>
      <c r="D3137" s="3" t="s">
        <v>7245</v>
      </c>
      <c r="E3137">
        <v>777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42806.818530092591</v>
      </c>
      <c r="T3137" s="10">
        <f t="shared" si="195"/>
        <v>42828.818530092591</v>
      </c>
    </row>
    <row r="3138" spans="1:20" ht="49" x14ac:dyDescent="0.25">
      <c r="A3138" s="6">
        <f t="shared" si="192"/>
        <v>127.8</v>
      </c>
      <c r="B3138">
        <v>3136</v>
      </c>
      <c r="C3138" s="3" t="s">
        <v>3136</v>
      </c>
      <c r="D3138" s="3" t="s">
        <v>7246</v>
      </c>
      <c r="E3138">
        <v>500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42789.12909722222</v>
      </c>
      <c r="T3138" s="10">
        <f t="shared" si="195"/>
        <v>42825.624305555553</v>
      </c>
    </row>
    <row r="3139" spans="1:20" ht="33" x14ac:dyDescent="0.25">
      <c r="A3139" s="6">
        <f t="shared" ref="A3139:A3202" si="196">((F3139-E3139)/E3139+1)*100</f>
        <v>3.3333333333333326</v>
      </c>
      <c r="B3139">
        <v>3137</v>
      </c>
      <c r="C3139" s="3" t="s">
        <v>3137</v>
      </c>
      <c r="D3139" s="3" t="s">
        <v>7247</v>
      </c>
      <c r="E3139">
        <v>1500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>
        <f t="shared" ref="P3139:P3202" si="197">F3139/M3139</f>
        <v>50</v>
      </c>
      <c r="Q3139" t="s">
        <v>8317</v>
      </c>
      <c r="R3139" t="s">
        <v>8318</v>
      </c>
      <c r="S3139" s="10">
        <f t="shared" ref="S3139:S3202" si="198">(((K3139/60)/60)/24)+DATE(1970,1,1)+(-8/24)</f>
        <v>42807.551724537036</v>
      </c>
      <c r="T3139" s="10">
        <f t="shared" ref="T3139:T3202" si="199">(((J3139/60)/60)/24)+DATE(1970,1,1)+(-8/24)</f>
        <v>42858.466666666667</v>
      </c>
    </row>
    <row r="3140" spans="1:20" ht="65" x14ac:dyDescent="0.25">
      <c r="A3140" s="6">
        <f t="shared" si="196"/>
        <v>0</v>
      </c>
      <c r="B3140">
        <v>3138</v>
      </c>
      <c r="C3140" s="3" t="s">
        <v>3138</v>
      </c>
      <c r="D3140" s="3" t="s">
        <v>7248</v>
      </c>
      <c r="E3140">
        <v>200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42809.312581018516</v>
      </c>
      <c r="T3140" s="10">
        <f t="shared" si="199"/>
        <v>42828.312581018516</v>
      </c>
    </row>
    <row r="3141" spans="1:20" ht="49" x14ac:dyDescent="0.25">
      <c r="A3141" s="6">
        <f t="shared" si="196"/>
        <v>5.4000000000000048</v>
      </c>
      <c r="B3141">
        <v>3139</v>
      </c>
      <c r="C3141" s="3" t="s">
        <v>3139</v>
      </c>
      <c r="D3141" s="3" t="s">
        <v>7249</v>
      </c>
      <c r="E3141">
        <v>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42784.937037037038</v>
      </c>
      <c r="T3141" s="10">
        <f t="shared" si="199"/>
        <v>42818.856249999997</v>
      </c>
    </row>
    <row r="3142" spans="1:20" ht="49" x14ac:dyDescent="0.25">
      <c r="A3142" s="6">
        <f t="shared" si="196"/>
        <v>0.96000000000000529</v>
      </c>
      <c r="B3142">
        <v>3140</v>
      </c>
      <c r="C3142" s="3" t="s">
        <v>3140</v>
      </c>
      <c r="D3142" s="3" t="s">
        <v>7250</v>
      </c>
      <c r="E3142">
        <v>10000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42802.385451388887</v>
      </c>
      <c r="T3142" s="10">
        <f t="shared" si="199"/>
        <v>42832.343784722216</v>
      </c>
    </row>
    <row r="3143" spans="1:20" ht="65" x14ac:dyDescent="0.25">
      <c r="A3143" s="6">
        <f t="shared" si="196"/>
        <v>51.6</v>
      </c>
      <c r="B3143">
        <v>3141</v>
      </c>
      <c r="C3143" s="3" t="s">
        <v>3141</v>
      </c>
      <c r="D3143" s="3" t="s">
        <v>7251</v>
      </c>
      <c r="E3143">
        <v>500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42800.42</v>
      </c>
      <c r="T3143" s="10">
        <f t="shared" si="199"/>
        <v>42841.499999999993</v>
      </c>
    </row>
    <row r="3144" spans="1:20" ht="49" x14ac:dyDescent="0.25">
      <c r="A3144" s="6">
        <f t="shared" si="196"/>
        <v>1.6363636363636358</v>
      </c>
      <c r="B3144">
        <v>3142</v>
      </c>
      <c r="C3144" s="3" t="s">
        <v>3142</v>
      </c>
      <c r="D3144" s="3" t="s">
        <v>7252</v>
      </c>
      <c r="E3144">
        <v>2750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42783.179849537039</v>
      </c>
      <c r="T3144" s="10">
        <f t="shared" si="199"/>
        <v>42813.138182870367</v>
      </c>
    </row>
    <row r="3145" spans="1:20" ht="65" x14ac:dyDescent="0.25">
      <c r="A3145" s="6">
        <f t="shared" si="196"/>
        <v>0</v>
      </c>
      <c r="B3145">
        <v>3143</v>
      </c>
      <c r="C3145" s="3" t="s">
        <v>3143</v>
      </c>
      <c r="D3145" s="3" t="s">
        <v>7253</v>
      </c>
      <c r="E3145">
        <v>700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42808.024953703702</v>
      </c>
      <c r="T3145" s="10">
        <f t="shared" si="199"/>
        <v>42834.024953703702</v>
      </c>
    </row>
    <row r="3146" spans="1:20" ht="65" x14ac:dyDescent="0.25">
      <c r="A3146" s="6">
        <f t="shared" si="196"/>
        <v>75.400000000000006</v>
      </c>
      <c r="B3146">
        <v>3144</v>
      </c>
      <c r="C3146" s="3" t="s">
        <v>3144</v>
      </c>
      <c r="D3146" s="3" t="s">
        <v>7254</v>
      </c>
      <c r="E3146">
        <v>10000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42796.204942129632</v>
      </c>
      <c r="T3146" s="10">
        <f t="shared" si="199"/>
        <v>42812.916666666664</v>
      </c>
    </row>
    <row r="3147" spans="1:20" ht="33" x14ac:dyDescent="0.25">
      <c r="A3147" s="6">
        <f t="shared" si="196"/>
        <v>0</v>
      </c>
      <c r="B3147">
        <v>3145</v>
      </c>
      <c r="C3147" s="3" t="s">
        <v>3145</v>
      </c>
      <c r="D3147" s="3" t="s">
        <v>7255</v>
      </c>
      <c r="E3147">
        <v>25000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42761.707569444443</v>
      </c>
      <c r="T3147" s="10">
        <f t="shared" si="199"/>
        <v>42821.665902777771</v>
      </c>
    </row>
    <row r="3148" spans="1:20" ht="33" x14ac:dyDescent="0.25">
      <c r="A3148" s="6">
        <f t="shared" si="196"/>
        <v>10.499999999999998</v>
      </c>
      <c r="B3148">
        <v>3146</v>
      </c>
      <c r="C3148" s="3" t="s">
        <v>3146</v>
      </c>
      <c r="D3148" s="3" t="s">
        <v>7256</v>
      </c>
      <c r="E3148">
        <v>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42796.349143518521</v>
      </c>
      <c r="T3148" s="10">
        <f t="shared" si="199"/>
        <v>42841.307476851849</v>
      </c>
    </row>
    <row r="3149" spans="1:20" ht="49" x14ac:dyDescent="0.25">
      <c r="A3149" s="6">
        <f t="shared" si="196"/>
        <v>117.52499999999999</v>
      </c>
      <c r="B3149">
        <v>3147</v>
      </c>
      <c r="C3149" s="3" t="s">
        <v>3147</v>
      </c>
      <c r="D3149" s="3" t="s">
        <v>7257</v>
      </c>
      <c r="E3149"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41909.636053240742</v>
      </c>
      <c r="T3149" s="10">
        <f t="shared" si="199"/>
        <v>41949.677719907406</v>
      </c>
    </row>
    <row r="3150" spans="1:20" ht="33" x14ac:dyDescent="0.25">
      <c r="A3150" s="6">
        <f t="shared" si="196"/>
        <v>131.16666666666666</v>
      </c>
      <c r="B3150">
        <v>3148</v>
      </c>
      <c r="C3150" s="3" t="s">
        <v>3148</v>
      </c>
      <c r="D3150" s="3" t="s">
        <v>7258</v>
      </c>
      <c r="E3150"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41891.331990740735</v>
      </c>
      <c r="T3150" s="10">
        <f t="shared" si="199"/>
        <v>41912.833333333328</v>
      </c>
    </row>
    <row r="3151" spans="1:20" ht="49" x14ac:dyDescent="0.25">
      <c r="A3151" s="6">
        <f t="shared" si="196"/>
        <v>104</v>
      </c>
      <c r="B3151">
        <v>3149</v>
      </c>
      <c r="C3151" s="3" t="s">
        <v>3149</v>
      </c>
      <c r="D3151" s="3" t="s">
        <v>7259</v>
      </c>
      <c r="E3151"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41225.684027777774</v>
      </c>
      <c r="T3151" s="10">
        <f t="shared" si="199"/>
        <v>41249.75</v>
      </c>
    </row>
    <row r="3152" spans="1:20" ht="65" x14ac:dyDescent="0.25">
      <c r="A3152" s="6">
        <f t="shared" si="196"/>
        <v>101</v>
      </c>
      <c r="B3152">
        <v>3150</v>
      </c>
      <c r="C3152" s="3" t="s">
        <v>3150</v>
      </c>
      <c r="D3152" s="3" t="s">
        <v>7260</v>
      </c>
      <c r="E3152"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40477.930590277778</v>
      </c>
      <c r="T3152" s="10">
        <f t="shared" si="199"/>
        <v>40567.833333333328</v>
      </c>
    </row>
    <row r="3153" spans="1:20" ht="33" x14ac:dyDescent="0.25">
      <c r="A3153" s="6">
        <f t="shared" si="196"/>
        <v>100.4</v>
      </c>
      <c r="B3153">
        <v>3151</v>
      </c>
      <c r="C3153" s="3" t="s">
        <v>3151</v>
      </c>
      <c r="D3153" s="3" t="s">
        <v>7261</v>
      </c>
      <c r="E3153"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41862.506643518514</v>
      </c>
      <c r="T3153" s="10">
        <f t="shared" si="199"/>
        <v>41892.506643518514</v>
      </c>
    </row>
    <row r="3154" spans="1:20" ht="49" x14ac:dyDescent="0.25">
      <c r="A3154" s="6">
        <f t="shared" si="196"/>
        <v>105.95454545454545</v>
      </c>
      <c r="B3154">
        <v>3152</v>
      </c>
      <c r="C3154" s="3" t="s">
        <v>3152</v>
      </c>
      <c r="D3154" s="3" t="s">
        <v>7262</v>
      </c>
      <c r="E3154">
        <v>2200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41550.534340277773</v>
      </c>
      <c r="T3154" s="10">
        <f t="shared" si="199"/>
        <v>41580.534340277773</v>
      </c>
    </row>
    <row r="3155" spans="1:20" ht="49" x14ac:dyDescent="0.25">
      <c r="A3155" s="6">
        <f t="shared" si="196"/>
        <v>335.58333333333337</v>
      </c>
      <c r="B3155">
        <v>3153</v>
      </c>
      <c r="C3155" s="3" t="s">
        <v>3153</v>
      </c>
      <c r="D3155" s="3" t="s">
        <v>7263</v>
      </c>
      <c r="E3155"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40632.821030092593</v>
      </c>
      <c r="T3155" s="10">
        <f t="shared" si="199"/>
        <v>40663.874305555553</v>
      </c>
    </row>
    <row r="3156" spans="1:20" ht="49" x14ac:dyDescent="0.25">
      <c r="A3156" s="6">
        <f t="shared" si="196"/>
        <v>112.92857142857142</v>
      </c>
      <c r="B3156">
        <v>3154</v>
      </c>
      <c r="C3156" s="3" t="s">
        <v>3154</v>
      </c>
      <c r="D3156" s="3" t="s">
        <v>7264</v>
      </c>
      <c r="E3156"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40970.542337962957</v>
      </c>
      <c r="T3156" s="10">
        <f t="shared" si="199"/>
        <v>41000.500671296293</v>
      </c>
    </row>
    <row r="3157" spans="1:20" ht="49" x14ac:dyDescent="0.25">
      <c r="A3157" s="6">
        <f t="shared" si="196"/>
        <v>188.50460000000001</v>
      </c>
      <c r="B3157">
        <v>3155</v>
      </c>
      <c r="C3157" s="3" t="s">
        <v>3155</v>
      </c>
      <c r="D3157" s="3" t="s">
        <v>7265</v>
      </c>
      <c r="E3157">
        <v>5000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41233.165798611109</v>
      </c>
      <c r="T3157" s="10">
        <f t="shared" si="199"/>
        <v>41263.165798611109</v>
      </c>
    </row>
    <row r="3158" spans="1:20" ht="49" x14ac:dyDescent="0.25">
      <c r="A3158" s="6">
        <f t="shared" si="196"/>
        <v>101.81818181818181</v>
      </c>
      <c r="B3158">
        <v>3156</v>
      </c>
      <c r="C3158" s="3" t="s">
        <v>3156</v>
      </c>
      <c r="D3158" s="3" t="s">
        <v>7266</v>
      </c>
      <c r="E3158"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41026.619722222218</v>
      </c>
      <c r="T3158" s="10">
        <f t="shared" si="199"/>
        <v>41061.619722222218</v>
      </c>
    </row>
    <row r="3159" spans="1:20" ht="33" x14ac:dyDescent="0.25">
      <c r="A3159" s="6">
        <f t="shared" si="196"/>
        <v>101</v>
      </c>
      <c r="B3159">
        <v>3157</v>
      </c>
      <c r="C3159" s="3" t="s">
        <v>3157</v>
      </c>
      <c r="D3159" s="3" t="s">
        <v>7267</v>
      </c>
      <c r="E3159"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41829.454918981479</v>
      </c>
      <c r="T3159" s="10">
        <f t="shared" si="199"/>
        <v>41838.875</v>
      </c>
    </row>
    <row r="3160" spans="1:20" ht="33" x14ac:dyDescent="0.25">
      <c r="A3160" s="6">
        <f t="shared" si="196"/>
        <v>114.00000000000001</v>
      </c>
      <c r="B3160">
        <v>3158</v>
      </c>
      <c r="C3160" s="3" t="s">
        <v>3158</v>
      </c>
      <c r="D3160" s="3" t="s">
        <v>7268</v>
      </c>
      <c r="E3160"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41447.506388888884</v>
      </c>
      <c r="T3160" s="10">
        <f t="shared" si="199"/>
        <v>41477.506388888884</v>
      </c>
    </row>
    <row r="3161" spans="1:20" ht="33" x14ac:dyDescent="0.25">
      <c r="A3161" s="6">
        <f t="shared" si="196"/>
        <v>133.48133333333334</v>
      </c>
      <c r="B3161">
        <v>3159</v>
      </c>
      <c r="C3161" s="3" t="s">
        <v>3159</v>
      </c>
      <c r="D3161" s="3" t="s">
        <v>7269</v>
      </c>
      <c r="E3161"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40883.733344907407</v>
      </c>
      <c r="T3161" s="10">
        <f t="shared" si="199"/>
        <v>40926.625</v>
      </c>
    </row>
    <row r="3162" spans="1:20" ht="49" x14ac:dyDescent="0.25">
      <c r="A3162" s="6">
        <f t="shared" si="196"/>
        <v>101.53333333333335</v>
      </c>
      <c r="B3162">
        <v>3160</v>
      </c>
      <c r="C3162" s="3" t="s">
        <v>3160</v>
      </c>
      <c r="D3162" s="3" t="s">
        <v>7270</v>
      </c>
      <c r="E3162"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41840.931562499994</v>
      </c>
      <c r="T3162" s="10">
        <f t="shared" si="199"/>
        <v>41863.874305555553</v>
      </c>
    </row>
    <row r="3163" spans="1:20" ht="49" x14ac:dyDescent="0.25">
      <c r="A3163" s="6">
        <f t="shared" si="196"/>
        <v>105.1</v>
      </c>
      <c r="B3163">
        <v>3161</v>
      </c>
      <c r="C3163" s="3" t="s">
        <v>3161</v>
      </c>
      <c r="D3163" s="3" t="s">
        <v>7271</v>
      </c>
      <c r="E3163">
        <v>2000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41897.202800925923</v>
      </c>
      <c r="T3163" s="10">
        <f t="shared" si="199"/>
        <v>41927.202800925923</v>
      </c>
    </row>
    <row r="3164" spans="1:20" ht="49" x14ac:dyDescent="0.25">
      <c r="A3164" s="6">
        <f t="shared" si="196"/>
        <v>127.15</v>
      </c>
      <c r="B3164">
        <v>3162</v>
      </c>
      <c r="C3164" s="3" t="s">
        <v>3162</v>
      </c>
      <c r="D3164" s="3" t="s">
        <v>7272</v>
      </c>
      <c r="E3164"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41799.35256944444</v>
      </c>
      <c r="T3164" s="10">
        <f t="shared" si="199"/>
        <v>41826.75</v>
      </c>
    </row>
    <row r="3165" spans="1:20" ht="49" x14ac:dyDescent="0.25">
      <c r="A3165" s="6">
        <f t="shared" si="196"/>
        <v>111.15384615384616</v>
      </c>
      <c r="B3165">
        <v>3163</v>
      </c>
      <c r="C3165" s="3" t="s">
        <v>3163</v>
      </c>
      <c r="D3165" s="3" t="s">
        <v>7273</v>
      </c>
      <c r="E3165"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41775.420428240737</v>
      </c>
      <c r="T3165" s="10">
        <f t="shared" si="199"/>
        <v>41805.420428240737</v>
      </c>
    </row>
    <row r="3166" spans="1:20" ht="49" x14ac:dyDescent="0.25">
      <c r="A3166" s="6">
        <f t="shared" si="196"/>
        <v>106.76</v>
      </c>
      <c r="B3166">
        <v>3164</v>
      </c>
      <c r="C3166" s="3" t="s">
        <v>3164</v>
      </c>
      <c r="D3166" s="3" t="s">
        <v>7274</v>
      </c>
      <c r="E3166"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41766.472395833334</v>
      </c>
      <c r="T3166" s="10">
        <f t="shared" si="199"/>
        <v>41799.472395833334</v>
      </c>
    </row>
    <row r="3167" spans="1:20" ht="49" x14ac:dyDescent="0.25">
      <c r="A3167" s="6">
        <f t="shared" si="196"/>
        <v>162.66666666666666</v>
      </c>
      <c r="B3167">
        <v>3165</v>
      </c>
      <c r="C3167" s="3" t="s">
        <v>3165</v>
      </c>
      <c r="D3167" s="3" t="s">
        <v>7275</v>
      </c>
      <c r="E3167"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40643.825925925921</v>
      </c>
      <c r="T3167" s="10">
        <f t="shared" si="199"/>
        <v>40665.832638888889</v>
      </c>
    </row>
    <row r="3168" spans="1:20" ht="49" x14ac:dyDescent="0.25">
      <c r="A3168" s="6">
        <f t="shared" si="196"/>
        <v>160.2280857142857</v>
      </c>
      <c r="B3168">
        <v>3166</v>
      </c>
      <c r="C3168" s="3" t="s">
        <v>3166</v>
      </c>
      <c r="D3168" s="3" t="s">
        <v>7276</v>
      </c>
      <c r="E3168"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41940.358252314814</v>
      </c>
      <c r="T3168" s="10">
        <f t="shared" si="199"/>
        <v>41968.999305555553</v>
      </c>
    </row>
    <row r="3169" spans="1:20" ht="33" x14ac:dyDescent="0.25">
      <c r="A3169" s="6">
        <f t="shared" si="196"/>
        <v>116.16666666666666</v>
      </c>
      <c r="B3169">
        <v>3167</v>
      </c>
      <c r="C3169" s="3" t="s">
        <v>3167</v>
      </c>
      <c r="D3169" s="3" t="s">
        <v>7277</v>
      </c>
      <c r="E3169"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41838.842372685183</v>
      </c>
      <c r="T3169" s="10">
        <f t="shared" si="199"/>
        <v>41852.842372685183</v>
      </c>
    </row>
    <row r="3170" spans="1:20" ht="49" x14ac:dyDescent="0.25">
      <c r="A3170" s="6">
        <f t="shared" si="196"/>
        <v>124.2</v>
      </c>
      <c r="B3170">
        <v>3168</v>
      </c>
      <c r="C3170" s="3" t="s">
        <v>3168</v>
      </c>
      <c r="D3170" s="3" t="s">
        <v>7278</v>
      </c>
      <c r="E3170"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41771.772604166668</v>
      </c>
      <c r="T3170" s="10">
        <f t="shared" si="199"/>
        <v>41803.583333333328</v>
      </c>
    </row>
    <row r="3171" spans="1:20" ht="33" x14ac:dyDescent="0.25">
      <c r="A3171" s="6">
        <f t="shared" si="196"/>
        <v>103.01249999999999</v>
      </c>
      <c r="B3171">
        <v>3169</v>
      </c>
      <c r="C3171" s="3" t="s">
        <v>3169</v>
      </c>
      <c r="D3171" s="3" t="s">
        <v>7279</v>
      </c>
      <c r="E3171"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41591.404641203699</v>
      </c>
      <c r="T3171" s="10">
        <f t="shared" si="199"/>
        <v>41620.874305555553</v>
      </c>
    </row>
    <row r="3172" spans="1:20" ht="33" x14ac:dyDescent="0.25">
      <c r="A3172" s="6">
        <f t="shared" si="196"/>
        <v>112.25</v>
      </c>
      <c r="B3172">
        <v>3170</v>
      </c>
      <c r="C3172" s="3" t="s">
        <v>3170</v>
      </c>
      <c r="D3172" s="3" t="s">
        <v>7280</v>
      </c>
      <c r="E3172"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41788.747037037036</v>
      </c>
      <c r="T3172" s="10">
        <f t="shared" si="199"/>
        <v>41821.833333333328</v>
      </c>
    </row>
    <row r="3173" spans="1:20" ht="49" x14ac:dyDescent="0.25">
      <c r="A3173" s="6">
        <f t="shared" si="196"/>
        <v>108.8142857142857</v>
      </c>
      <c r="B3173">
        <v>3171</v>
      </c>
      <c r="C3173" s="3" t="s">
        <v>3171</v>
      </c>
      <c r="D3173" s="3" t="s">
        <v>7281</v>
      </c>
      <c r="E3173">
        <v>7000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42466.274976851848</v>
      </c>
      <c r="T3173" s="10">
        <f t="shared" si="199"/>
        <v>42496.274976851848</v>
      </c>
    </row>
    <row r="3174" spans="1:20" ht="49" x14ac:dyDescent="0.25">
      <c r="A3174" s="6">
        <f t="shared" si="196"/>
        <v>114.99999999999999</v>
      </c>
      <c r="B3174">
        <v>3172</v>
      </c>
      <c r="C3174" s="3" t="s">
        <v>3172</v>
      </c>
      <c r="D3174" s="3" t="s">
        <v>7282</v>
      </c>
      <c r="E3174"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40923.396620370368</v>
      </c>
      <c r="T3174" s="10">
        <f t="shared" si="199"/>
        <v>40953.396620370368</v>
      </c>
    </row>
    <row r="3175" spans="1:20" ht="49" x14ac:dyDescent="0.25">
      <c r="A3175" s="6">
        <f t="shared" si="196"/>
        <v>103</v>
      </c>
      <c r="B3175">
        <v>3173</v>
      </c>
      <c r="C3175" s="3" t="s">
        <v>3173</v>
      </c>
      <c r="D3175" s="3" t="s">
        <v>7283</v>
      </c>
      <c r="E3175"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41878.545046296291</v>
      </c>
      <c r="T3175" s="10">
        <f t="shared" si="199"/>
        <v>41908.545046296291</v>
      </c>
    </row>
    <row r="3176" spans="1:20" ht="49" x14ac:dyDescent="0.25">
      <c r="A3176" s="6">
        <f t="shared" si="196"/>
        <v>101.13333333333334</v>
      </c>
      <c r="B3176">
        <v>3174</v>
      </c>
      <c r="C3176" s="3" t="s">
        <v>3174</v>
      </c>
      <c r="D3176" s="3" t="s">
        <v>7284</v>
      </c>
      <c r="E3176"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41862.531342592592</v>
      </c>
      <c r="T3176" s="10">
        <f t="shared" si="199"/>
        <v>41876.531342592592</v>
      </c>
    </row>
    <row r="3177" spans="1:20" ht="49" x14ac:dyDescent="0.25">
      <c r="A3177" s="6">
        <f t="shared" si="196"/>
        <v>109.55999999999999</v>
      </c>
      <c r="B3177">
        <v>3175</v>
      </c>
      <c r="C3177" s="3" t="s">
        <v>3175</v>
      </c>
      <c r="D3177" s="3" t="s">
        <v>7285</v>
      </c>
      <c r="E3177"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40531.553553240738</v>
      </c>
      <c r="T3177" s="10">
        <f t="shared" si="199"/>
        <v>40591.553553240738</v>
      </c>
    </row>
    <row r="3178" spans="1:20" ht="49" x14ac:dyDescent="0.25">
      <c r="A3178" s="6">
        <f t="shared" si="196"/>
        <v>114.8421052631579</v>
      </c>
      <c r="B3178">
        <v>3176</v>
      </c>
      <c r="C3178" s="3" t="s">
        <v>3176</v>
      </c>
      <c r="D3178" s="3" t="s">
        <v>7286</v>
      </c>
      <c r="E3178"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41477.597581018512</v>
      </c>
      <c r="T3178" s="10">
        <f t="shared" si="199"/>
        <v>41504.291666666664</v>
      </c>
    </row>
    <row r="3179" spans="1:20" ht="49" x14ac:dyDescent="0.25">
      <c r="A3179" s="6">
        <f t="shared" si="196"/>
        <v>117.39999999999999</v>
      </c>
      <c r="B3179">
        <v>3177</v>
      </c>
      <c r="C3179" s="3" t="s">
        <v>3177</v>
      </c>
      <c r="D3179" s="3" t="s">
        <v>7287</v>
      </c>
      <c r="E3179"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41781.333437499998</v>
      </c>
      <c r="T3179" s="10">
        <f t="shared" si="199"/>
        <v>41811.333437499998</v>
      </c>
    </row>
    <row r="3180" spans="1:20" ht="49" x14ac:dyDescent="0.25">
      <c r="A3180" s="6">
        <f t="shared" si="196"/>
        <v>171.73333333333335</v>
      </c>
      <c r="B3180">
        <v>3178</v>
      </c>
      <c r="C3180" s="3" t="s">
        <v>3178</v>
      </c>
      <c r="D3180" s="3" t="s">
        <v>7288</v>
      </c>
      <c r="E3180">
        <v>1500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41806.271701388883</v>
      </c>
      <c r="T3180" s="10">
        <f t="shared" si="199"/>
        <v>41836.271701388883</v>
      </c>
    </row>
    <row r="3181" spans="1:20" ht="33" x14ac:dyDescent="0.25">
      <c r="A3181" s="6">
        <f t="shared" si="196"/>
        <v>114.16238095238094</v>
      </c>
      <c r="B3181">
        <v>3179</v>
      </c>
      <c r="C3181" s="3" t="s">
        <v>3179</v>
      </c>
      <c r="D3181" s="3" t="s">
        <v>7289</v>
      </c>
      <c r="E3181"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41375.36887731481</v>
      </c>
      <c r="T3181" s="10">
        <f t="shared" si="199"/>
        <v>41400.36887731481</v>
      </c>
    </row>
    <row r="3182" spans="1:20" ht="49" x14ac:dyDescent="0.25">
      <c r="A3182" s="6">
        <f t="shared" si="196"/>
        <v>119.75</v>
      </c>
      <c r="B3182">
        <v>3180</v>
      </c>
      <c r="C3182" s="3" t="s">
        <v>3180</v>
      </c>
      <c r="D3182" s="3" t="s">
        <v>7290</v>
      </c>
      <c r="E3182">
        <v>1200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41780.079270833332</v>
      </c>
      <c r="T3182" s="10">
        <f t="shared" si="199"/>
        <v>41810.079270833332</v>
      </c>
    </row>
    <row r="3183" spans="1:20" ht="49" x14ac:dyDescent="0.25">
      <c r="A3183" s="6">
        <f t="shared" si="196"/>
        <v>109.00000000000001</v>
      </c>
      <c r="B3183">
        <v>3181</v>
      </c>
      <c r="C3183" s="3" t="s">
        <v>3181</v>
      </c>
      <c r="D3183" s="3" t="s">
        <v>7291</v>
      </c>
      <c r="E3183">
        <v>500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41778.976701388885</v>
      </c>
      <c r="T3183" s="10">
        <f t="shared" si="199"/>
        <v>41805.333333333328</v>
      </c>
    </row>
    <row r="3184" spans="1:20" ht="65" x14ac:dyDescent="0.25">
      <c r="A3184" s="6">
        <f t="shared" si="196"/>
        <v>100.88571428571429</v>
      </c>
      <c r="B3184">
        <v>3182</v>
      </c>
      <c r="C3184" s="3" t="s">
        <v>3182</v>
      </c>
      <c r="D3184" s="3" t="s">
        <v>7292</v>
      </c>
      <c r="E3184"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40883.615983796291</v>
      </c>
      <c r="T3184" s="10">
        <f t="shared" si="199"/>
        <v>40939.375</v>
      </c>
    </row>
    <row r="3185" spans="1:20" ht="49" x14ac:dyDescent="0.25">
      <c r="A3185" s="6">
        <f t="shared" si="196"/>
        <v>109.00000000000001</v>
      </c>
      <c r="B3185">
        <v>3183</v>
      </c>
      <c r="C3185" s="3" t="s">
        <v>3183</v>
      </c>
      <c r="D3185" s="3" t="s">
        <v>7293</v>
      </c>
      <c r="E3185"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41491.461446759255</v>
      </c>
      <c r="T3185" s="10">
        <f t="shared" si="199"/>
        <v>41509.461446759255</v>
      </c>
    </row>
    <row r="3186" spans="1:20" ht="49" x14ac:dyDescent="0.25">
      <c r="A3186" s="6">
        <f t="shared" si="196"/>
        <v>107.20930232558139</v>
      </c>
      <c r="B3186">
        <v>3184</v>
      </c>
      <c r="C3186" s="3" t="s">
        <v>3184</v>
      </c>
      <c r="D3186" s="3" t="s">
        <v>7294</v>
      </c>
      <c r="E3186"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41791.660081018512</v>
      </c>
      <c r="T3186" s="10">
        <f t="shared" si="199"/>
        <v>41821.660081018512</v>
      </c>
    </row>
    <row r="3187" spans="1:20" ht="49" x14ac:dyDescent="0.25">
      <c r="A3187" s="6">
        <f t="shared" si="196"/>
        <v>100</v>
      </c>
      <c r="B3187">
        <v>3185</v>
      </c>
      <c r="C3187" s="3" t="s">
        <v>3185</v>
      </c>
      <c r="D3187" s="3" t="s">
        <v>7295</v>
      </c>
      <c r="E3187">
        <v>1000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41829.643993055557</v>
      </c>
      <c r="T3187" s="10">
        <f t="shared" si="199"/>
        <v>41836.643993055557</v>
      </c>
    </row>
    <row r="3188" spans="1:20" ht="49" x14ac:dyDescent="0.25">
      <c r="A3188" s="6">
        <f t="shared" si="196"/>
        <v>102.18750000000001</v>
      </c>
      <c r="B3188">
        <v>3186</v>
      </c>
      <c r="C3188" s="3" t="s">
        <v>3186</v>
      </c>
      <c r="D3188" s="3" t="s">
        <v>7296</v>
      </c>
      <c r="E3188">
        <v>3200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41868.590717592589</v>
      </c>
      <c r="T3188" s="10">
        <f t="shared" si="199"/>
        <v>41898.541666666664</v>
      </c>
    </row>
    <row r="3189" spans="1:20" ht="49" x14ac:dyDescent="0.25">
      <c r="A3189" s="6">
        <f t="shared" si="196"/>
        <v>116.29333333333334</v>
      </c>
      <c r="B3189">
        <v>3187</v>
      </c>
      <c r="C3189" s="3" t="s">
        <v>3187</v>
      </c>
      <c r="D3189" s="3" t="s">
        <v>7297</v>
      </c>
      <c r="E3189"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41835.333020833328</v>
      </c>
      <c r="T3189" s="10">
        <f t="shared" si="199"/>
        <v>41855.333020833328</v>
      </c>
    </row>
    <row r="3190" spans="1:20" ht="49" x14ac:dyDescent="0.25">
      <c r="A3190" s="6">
        <f t="shared" si="196"/>
        <v>65</v>
      </c>
      <c r="B3190">
        <v>3188</v>
      </c>
      <c r="C3190" s="3" t="s">
        <v>3188</v>
      </c>
      <c r="D3190" s="3" t="s">
        <v>7298</v>
      </c>
      <c r="E3190">
        <v>200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42144.082199074073</v>
      </c>
      <c r="T3190" s="10">
        <f t="shared" si="199"/>
        <v>42165.082199074073</v>
      </c>
    </row>
    <row r="3191" spans="1:20" ht="49" x14ac:dyDescent="0.25">
      <c r="A3191" s="6">
        <f t="shared" si="196"/>
        <v>12.327272727272732</v>
      </c>
      <c r="B3191">
        <v>3189</v>
      </c>
      <c r="C3191" s="3" t="s">
        <v>3189</v>
      </c>
      <c r="D3191" s="3" t="s">
        <v>7299</v>
      </c>
      <c r="E3191">
        <v>55000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42118.013101851851</v>
      </c>
      <c r="T3191" s="10">
        <f t="shared" si="199"/>
        <v>42148.013101851851</v>
      </c>
    </row>
    <row r="3192" spans="1:20" ht="49" x14ac:dyDescent="0.25">
      <c r="A3192" s="6">
        <f t="shared" si="196"/>
        <v>0</v>
      </c>
      <c r="B3192">
        <v>3190</v>
      </c>
      <c r="C3192" s="3" t="s">
        <v>3190</v>
      </c>
      <c r="D3192" s="3" t="s">
        <v>7300</v>
      </c>
      <c r="E3192">
        <v>4000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42682.817997685182</v>
      </c>
      <c r="T3192" s="10">
        <f t="shared" si="199"/>
        <v>42712.859664351847</v>
      </c>
    </row>
    <row r="3193" spans="1:20" ht="49" x14ac:dyDescent="0.25">
      <c r="A3193" s="6">
        <f t="shared" si="196"/>
        <v>4.0266666666666673</v>
      </c>
      <c r="B3193">
        <v>3191</v>
      </c>
      <c r="C3193" s="3" t="s">
        <v>3191</v>
      </c>
      <c r="D3193" s="3" t="s">
        <v>7301</v>
      </c>
      <c r="E3193">
        <v>3750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42538.422094907401</v>
      </c>
      <c r="T3193" s="10">
        <f t="shared" si="199"/>
        <v>42598.422094907401</v>
      </c>
    </row>
    <row r="3194" spans="1:20" ht="49" x14ac:dyDescent="0.25">
      <c r="A3194" s="6">
        <f t="shared" si="196"/>
        <v>1.0199999999999987</v>
      </c>
      <c r="B3194">
        <v>3192</v>
      </c>
      <c r="C3194" s="3" t="s">
        <v>3192</v>
      </c>
      <c r="D3194" s="3" t="s">
        <v>7302</v>
      </c>
      <c r="E3194">
        <v>10000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42018.607164351844</v>
      </c>
      <c r="T3194" s="10">
        <f t="shared" si="199"/>
        <v>42063.583333333336</v>
      </c>
    </row>
    <row r="3195" spans="1:20" ht="49" x14ac:dyDescent="0.25">
      <c r="A3195" s="6">
        <f t="shared" si="196"/>
        <v>11.739999999999995</v>
      </c>
      <c r="B3195">
        <v>3193</v>
      </c>
      <c r="C3195" s="3" t="s">
        <v>3193</v>
      </c>
      <c r="D3195" s="3" t="s">
        <v>7303</v>
      </c>
      <c r="E3195">
        <v>5000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42010.634907407402</v>
      </c>
      <c r="T3195" s="10">
        <f t="shared" si="199"/>
        <v>42055.634907407402</v>
      </c>
    </row>
    <row r="3196" spans="1:20" ht="49" x14ac:dyDescent="0.25">
      <c r="A3196" s="6">
        <f t="shared" si="196"/>
        <v>0</v>
      </c>
      <c r="B3196">
        <v>3194</v>
      </c>
      <c r="C3196" s="3" t="s">
        <v>3194</v>
      </c>
      <c r="D3196" s="3" t="s">
        <v>7304</v>
      </c>
      <c r="E3196">
        <v>11000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42181.729143518511</v>
      </c>
      <c r="T3196" s="10">
        <f t="shared" si="199"/>
        <v>42211.729143518511</v>
      </c>
    </row>
    <row r="3197" spans="1:20" ht="49" x14ac:dyDescent="0.25">
      <c r="A3197" s="6">
        <f t="shared" si="196"/>
        <v>59.142857142857139</v>
      </c>
      <c r="B3197">
        <v>3195</v>
      </c>
      <c r="C3197" s="3" t="s">
        <v>3195</v>
      </c>
      <c r="D3197" s="3" t="s">
        <v>7305</v>
      </c>
      <c r="E3197">
        <v>3500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42017.260902777773</v>
      </c>
      <c r="T3197" s="10">
        <f t="shared" si="199"/>
        <v>42047.260902777773</v>
      </c>
    </row>
    <row r="3198" spans="1:20" ht="49" x14ac:dyDescent="0.25">
      <c r="A3198" s="6">
        <f t="shared" si="196"/>
        <v>6.0000000000004494E-2</v>
      </c>
      <c r="B3198">
        <v>3196</v>
      </c>
      <c r="C3198" s="3" t="s">
        <v>3196</v>
      </c>
      <c r="D3198" s="3" t="s">
        <v>7306</v>
      </c>
      <c r="E3198">
        <v>3000000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42157.264756944445</v>
      </c>
      <c r="T3198" s="10">
        <f t="shared" si="199"/>
        <v>42217.249999999993</v>
      </c>
    </row>
    <row r="3199" spans="1:20" ht="33" x14ac:dyDescent="0.25">
      <c r="A3199" s="6">
        <f t="shared" si="196"/>
        <v>11.450000000000005</v>
      </c>
      <c r="B3199">
        <v>3197</v>
      </c>
      <c r="C3199" s="3" t="s">
        <v>3197</v>
      </c>
      <c r="D3199" s="3" t="s">
        <v>7307</v>
      </c>
      <c r="E3199">
        <v>10000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42009.15993055555</v>
      </c>
      <c r="T3199" s="10">
        <f t="shared" si="199"/>
        <v>42039.15993055555</v>
      </c>
    </row>
    <row r="3200" spans="1:20" ht="49" x14ac:dyDescent="0.25">
      <c r="A3200" s="6">
        <f t="shared" si="196"/>
        <v>0.36666666666667069</v>
      </c>
      <c r="B3200">
        <v>3198</v>
      </c>
      <c r="C3200" s="3" t="s">
        <v>3198</v>
      </c>
      <c r="D3200" s="3" t="s">
        <v>7308</v>
      </c>
      <c r="E3200">
        <v>30000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42013.091168981475</v>
      </c>
      <c r="T3200" s="10">
        <f t="shared" si="199"/>
        <v>42051.091168981475</v>
      </c>
    </row>
    <row r="3201" spans="1:20" ht="49" x14ac:dyDescent="0.25">
      <c r="A3201" s="6">
        <f t="shared" si="196"/>
        <v>52.160000000000004</v>
      </c>
      <c r="B3201">
        <v>3199</v>
      </c>
      <c r="C3201" s="3" t="s">
        <v>3199</v>
      </c>
      <c r="D3201" s="3" t="s">
        <v>7309</v>
      </c>
      <c r="E3201">
        <v>5000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41858.428449074068</v>
      </c>
      <c r="T3201" s="10">
        <f t="shared" si="199"/>
        <v>41888.541666666664</v>
      </c>
    </row>
    <row r="3202" spans="1:20" ht="49" x14ac:dyDescent="0.25">
      <c r="A3202" s="6">
        <f t="shared" si="196"/>
        <v>2.0000000000020002E-3</v>
      </c>
      <c r="B3202">
        <v>3200</v>
      </c>
      <c r="C3202" s="3" t="s">
        <v>3200</v>
      </c>
      <c r="D3202" s="3" t="s">
        <v>7310</v>
      </c>
      <c r="E3202">
        <v>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42459.987280092588</v>
      </c>
      <c r="T3202" s="10">
        <f t="shared" si="199"/>
        <v>42489.898611111108</v>
      </c>
    </row>
    <row r="3203" spans="1:20" ht="49" x14ac:dyDescent="0.25">
      <c r="A3203" s="6">
        <f t="shared" ref="A3203:A3266" si="200">((F3203-E3203)/E3203+1)*100</f>
        <v>1.2499999999999956</v>
      </c>
      <c r="B3203">
        <v>3201</v>
      </c>
      <c r="C3203" s="3" t="s">
        <v>3201</v>
      </c>
      <c r="D3203" s="3" t="s">
        <v>7311</v>
      </c>
      <c r="E3203">
        <v>2000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>
        <f t="shared" ref="P3203:P3266" si="201">F3203/M3203</f>
        <v>12.5</v>
      </c>
      <c r="Q3203" t="s">
        <v>8317</v>
      </c>
      <c r="R3203" t="s">
        <v>8359</v>
      </c>
      <c r="S3203" s="10">
        <f t="shared" ref="S3203:S3266" si="202">(((K3203/60)/60)/24)+DATE(1970,1,1)+(-8/24)</f>
        <v>41861.433761574073</v>
      </c>
      <c r="T3203" s="10">
        <f t="shared" ref="T3203:T3266" si="203">(((J3203/60)/60)/24)+DATE(1970,1,1)+(-8/24)</f>
        <v>41882.433761574073</v>
      </c>
    </row>
    <row r="3204" spans="1:20" ht="49" x14ac:dyDescent="0.25">
      <c r="A3204" s="6">
        <f t="shared" si="200"/>
        <v>54.52</v>
      </c>
      <c r="B3204">
        <v>3202</v>
      </c>
      <c r="C3204" s="3" t="s">
        <v>3202</v>
      </c>
      <c r="D3204" s="3" t="s">
        <v>7312</v>
      </c>
      <c r="E3204">
        <v>5000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42293.520208333335</v>
      </c>
      <c r="T3204" s="10">
        <f t="shared" si="203"/>
        <v>42351.915972222218</v>
      </c>
    </row>
    <row r="3205" spans="1:20" ht="33" x14ac:dyDescent="0.25">
      <c r="A3205" s="6">
        <f t="shared" si="200"/>
        <v>25</v>
      </c>
      <c r="B3205">
        <v>3203</v>
      </c>
      <c r="C3205" s="3" t="s">
        <v>3203</v>
      </c>
      <c r="D3205" s="3" t="s">
        <v>7313</v>
      </c>
      <c r="E3205">
        <v>1000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42242.655347222222</v>
      </c>
      <c r="T3205" s="10">
        <f t="shared" si="203"/>
        <v>42272.655347222222</v>
      </c>
    </row>
    <row r="3206" spans="1:20" ht="49" x14ac:dyDescent="0.25">
      <c r="A3206" s="6">
        <f t="shared" si="200"/>
        <v>0</v>
      </c>
      <c r="B3206">
        <v>3204</v>
      </c>
      <c r="C3206" s="3" t="s">
        <v>3204</v>
      </c>
      <c r="D3206" s="3" t="s">
        <v>7314</v>
      </c>
      <c r="E3206">
        <v>500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42172.352766203701</v>
      </c>
      <c r="T3206" s="10">
        <f t="shared" si="203"/>
        <v>42202.343055555553</v>
      </c>
    </row>
    <row r="3207" spans="1:20" ht="49" x14ac:dyDescent="0.25">
      <c r="A3207" s="6">
        <f t="shared" si="200"/>
        <v>3.4124999999999961</v>
      </c>
      <c r="B3207">
        <v>3205</v>
      </c>
      <c r="C3207" s="3" t="s">
        <v>3205</v>
      </c>
      <c r="D3207" s="3" t="s">
        <v>7315</v>
      </c>
      <c r="E3207">
        <v>8000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42095.041342592587</v>
      </c>
      <c r="T3207" s="10">
        <f t="shared" si="203"/>
        <v>42125.041342592587</v>
      </c>
    </row>
    <row r="3208" spans="1:20" ht="49" x14ac:dyDescent="0.25">
      <c r="A3208" s="6">
        <f t="shared" si="200"/>
        <v>0</v>
      </c>
      <c r="B3208">
        <v>3206</v>
      </c>
      <c r="C3208" s="3" t="s">
        <v>3206</v>
      </c>
      <c r="D3208" s="3" t="s">
        <v>7316</v>
      </c>
      <c r="E3208">
        <v>5000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42235.942719907405</v>
      </c>
      <c r="T3208" s="10">
        <f t="shared" si="203"/>
        <v>42265.942719907405</v>
      </c>
    </row>
    <row r="3209" spans="1:20" ht="49" x14ac:dyDescent="0.25">
      <c r="A3209" s="6">
        <f t="shared" si="200"/>
        <v>46.36363636363636</v>
      </c>
      <c r="B3209">
        <v>3207</v>
      </c>
      <c r="C3209" s="3" t="s">
        <v>3207</v>
      </c>
      <c r="D3209" s="3" t="s">
        <v>7317</v>
      </c>
      <c r="E3209">
        <v>5500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42056.944525462961</v>
      </c>
      <c r="T3209" s="10">
        <f t="shared" si="203"/>
        <v>42116.902858796289</v>
      </c>
    </row>
    <row r="3210" spans="1:20" ht="49" x14ac:dyDescent="0.25">
      <c r="A3210" s="6">
        <f t="shared" si="200"/>
        <v>103.49999999999999</v>
      </c>
      <c r="B3210">
        <v>3208</v>
      </c>
      <c r="C3210" s="3" t="s">
        <v>3208</v>
      </c>
      <c r="D3210" s="3" t="s">
        <v>7318</v>
      </c>
      <c r="E3210"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41827.271724537037</v>
      </c>
      <c r="T3210" s="10">
        <f t="shared" si="203"/>
        <v>41848.271724537037</v>
      </c>
    </row>
    <row r="3211" spans="1:20" ht="49" x14ac:dyDescent="0.25">
      <c r="A3211" s="6">
        <f t="shared" si="200"/>
        <v>119.32315789473684</v>
      </c>
      <c r="B3211">
        <v>3209</v>
      </c>
      <c r="C3211" s="3" t="s">
        <v>3209</v>
      </c>
      <c r="D3211" s="3" t="s">
        <v>7319</v>
      </c>
      <c r="E3211"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41778.303912037038</v>
      </c>
      <c r="T3211" s="10">
        <f t="shared" si="203"/>
        <v>41810.625</v>
      </c>
    </row>
    <row r="3212" spans="1:20" ht="49" x14ac:dyDescent="0.25">
      <c r="A3212" s="6">
        <f t="shared" si="200"/>
        <v>125.76666666666667</v>
      </c>
      <c r="B3212">
        <v>3210</v>
      </c>
      <c r="C3212" s="3" t="s">
        <v>3210</v>
      </c>
      <c r="D3212" s="3" t="s">
        <v>7320</v>
      </c>
      <c r="E3212"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41013.603229166663</v>
      </c>
      <c r="T3212" s="10">
        <f t="shared" si="203"/>
        <v>41060.832638888889</v>
      </c>
    </row>
    <row r="3213" spans="1:20" ht="49" x14ac:dyDescent="0.25">
      <c r="A3213" s="6">
        <f t="shared" si="200"/>
        <v>119.74347826086958</v>
      </c>
      <c r="B3213">
        <v>3211</v>
      </c>
      <c r="C3213" s="3" t="s">
        <v>3211</v>
      </c>
      <c r="D3213" s="3" t="s">
        <v>7321</v>
      </c>
      <c r="E3213"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41834.253240740742</v>
      </c>
      <c r="T3213" s="10">
        <f t="shared" si="203"/>
        <v>41865.75</v>
      </c>
    </row>
    <row r="3214" spans="1:20" ht="33" x14ac:dyDescent="0.25">
      <c r="A3214" s="6">
        <f t="shared" si="200"/>
        <v>126.25</v>
      </c>
      <c r="B3214">
        <v>3212</v>
      </c>
      <c r="C3214" s="3" t="s">
        <v>3212</v>
      </c>
      <c r="D3214" s="3" t="s">
        <v>7322</v>
      </c>
      <c r="E3214"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41829.462395833332</v>
      </c>
      <c r="T3214" s="10">
        <f t="shared" si="203"/>
        <v>41859.462395833332</v>
      </c>
    </row>
    <row r="3215" spans="1:20" ht="49" x14ac:dyDescent="0.25">
      <c r="A3215" s="6">
        <f t="shared" si="200"/>
        <v>100.11666666666667</v>
      </c>
      <c r="B3215">
        <v>3213</v>
      </c>
      <c r="C3215" s="3" t="s">
        <v>3213</v>
      </c>
      <c r="D3215" s="3" t="s">
        <v>7323</v>
      </c>
      <c r="E3215">
        <v>6000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42171.430081018516</v>
      </c>
      <c r="T3215" s="10">
        <f t="shared" si="203"/>
        <v>42211.430081018516</v>
      </c>
    </row>
    <row r="3216" spans="1:20" ht="49" x14ac:dyDescent="0.25">
      <c r="A3216" s="6">
        <f t="shared" si="200"/>
        <v>102.13333333333334</v>
      </c>
      <c r="B3216">
        <v>3214</v>
      </c>
      <c r="C3216" s="3" t="s">
        <v>3214</v>
      </c>
      <c r="D3216" s="3" t="s">
        <v>7324</v>
      </c>
      <c r="E3216">
        <v>12000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42337.459178240737</v>
      </c>
      <c r="T3216" s="10">
        <f t="shared" si="203"/>
        <v>42374.663194444445</v>
      </c>
    </row>
    <row r="3217" spans="1:20" ht="65" x14ac:dyDescent="0.25">
      <c r="A3217" s="6">
        <f t="shared" si="200"/>
        <v>100.35142857142858</v>
      </c>
      <c r="B3217">
        <v>3215</v>
      </c>
      <c r="C3217" s="3" t="s">
        <v>3215</v>
      </c>
      <c r="D3217" s="3" t="s">
        <v>7325</v>
      </c>
      <c r="E3217"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42219.331840277773</v>
      </c>
      <c r="T3217" s="10">
        <f t="shared" si="203"/>
        <v>42256.832638888889</v>
      </c>
    </row>
    <row r="3218" spans="1:20" ht="49" x14ac:dyDescent="0.25">
      <c r="A3218" s="6">
        <f t="shared" si="200"/>
        <v>100.05</v>
      </c>
      <c r="B3218">
        <v>3216</v>
      </c>
      <c r="C3218" s="3" t="s">
        <v>3216</v>
      </c>
      <c r="D3218" s="3" t="s">
        <v>7326</v>
      </c>
      <c r="E3218">
        <v>2000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42165.129293981481</v>
      </c>
      <c r="T3218" s="10">
        <f t="shared" si="203"/>
        <v>42196.270833333336</v>
      </c>
    </row>
    <row r="3219" spans="1:20" ht="33" x14ac:dyDescent="0.25">
      <c r="A3219" s="6">
        <f t="shared" si="200"/>
        <v>116.02222222222223</v>
      </c>
      <c r="B3219">
        <v>3217</v>
      </c>
      <c r="C3219" s="3" t="s">
        <v>3217</v>
      </c>
      <c r="D3219" s="3" t="s">
        <v>7327</v>
      </c>
      <c r="E3219"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42648.212777777771</v>
      </c>
      <c r="T3219" s="10">
        <f t="shared" si="203"/>
        <v>42678.212777777771</v>
      </c>
    </row>
    <row r="3220" spans="1:20" ht="49" x14ac:dyDescent="0.25">
      <c r="A3220" s="6">
        <f t="shared" si="200"/>
        <v>102.1</v>
      </c>
      <c r="B3220">
        <v>3218</v>
      </c>
      <c r="C3220" s="3" t="s">
        <v>3218</v>
      </c>
      <c r="D3220" s="3" t="s">
        <v>7328</v>
      </c>
      <c r="E3220">
        <v>12000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41970.668819444443</v>
      </c>
      <c r="T3220" s="10">
        <f t="shared" si="203"/>
        <v>42003.666666666664</v>
      </c>
    </row>
    <row r="3221" spans="1:20" ht="33" x14ac:dyDescent="0.25">
      <c r="A3221" s="6">
        <f t="shared" si="200"/>
        <v>100.11000000000001</v>
      </c>
      <c r="B3221">
        <v>3219</v>
      </c>
      <c r="C3221" s="3" t="s">
        <v>3219</v>
      </c>
      <c r="D3221" s="3" t="s">
        <v>7329</v>
      </c>
      <c r="E3221"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42050.64984953704</v>
      </c>
      <c r="T3221" s="10">
        <f t="shared" si="203"/>
        <v>42085.608182870368</v>
      </c>
    </row>
    <row r="3222" spans="1:20" ht="33" x14ac:dyDescent="0.25">
      <c r="A3222" s="6">
        <f t="shared" si="200"/>
        <v>100.84</v>
      </c>
      <c r="B3222">
        <v>3220</v>
      </c>
      <c r="C3222" s="3" t="s">
        <v>3220</v>
      </c>
      <c r="D3222" s="3" t="s">
        <v>7330</v>
      </c>
      <c r="E3222"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42772.500046296293</v>
      </c>
      <c r="T3222" s="10">
        <f t="shared" si="203"/>
        <v>42806.541666666664</v>
      </c>
    </row>
    <row r="3223" spans="1:20" ht="49" x14ac:dyDescent="0.25">
      <c r="A3223" s="6">
        <f t="shared" si="200"/>
        <v>103.42500000000001</v>
      </c>
      <c r="B3223">
        <v>3221</v>
      </c>
      <c r="C3223" s="3" t="s">
        <v>3221</v>
      </c>
      <c r="D3223" s="3" t="s">
        <v>7331</v>
      </c>
      <c r="E3223">
        <v>4000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42155.363460648143</v>
      </c>
      <c r="T3223" s="10">
        <f t="shared" si="203"/>
        <v>42190.363460648143</v>
      </c>
    </row>
    <row r="3224" spans="1:20" ht="33" x14ac:dyDescent="0.25">
      <c r="A3224" s="6">
        <f t="shared" si="200"/>
        <v>124.8</v>
      </c>
      <c r="B3224">
        <v>3222</v>
      </c>
      <c r="C3224" s="3" t="s">
        <v>3222</v>
      </c>
      <c r="D3224" s="3" t="s">
        <v>7332</v>
      </c>
      <c r="E3224"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42270.248807870368</v>
      </c>
      <c r="T3224" s="10">
        <f t="shared" si="203"/>
        <v>42301.561805555553</v>
      </c>
    </row>
    <row r="3225" spans="1:20" ht="33" x14ac:dyDescent="0.25">
      <c r="A3225" s="6">
        <f t="shared" si="200"/>
        <v>109.51612903225806</v>
      </c>
      <c r="B3225">
        <v>3223</v>
      </c>
      <c r="C3225" s="3" t="s">
        <v>3223</v>
      </c>
      <c r="D3225" s="3" t="s">
        <v>7333</v>
      </c>
      <c r="E3225"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42206.50203703704</v>
      </c>
      <c r="T3225" s="10">
        <f t="shared" si="203"/>
        <v>42236.50203703704</v>
      </c>
    </row>
    <row r="3226" spans="1:20" ht="49" x14ac:dyDescent="0.25">
      <c r="A3226" s="6">
        <f t="shared" si="200"/>
        <v>102.03333333333333</v>
      </c>
      <c r="B3226">
        <v>3224</v>
      </c>
      <c r="C3226" s="3" t="s">
        <v>3224</v>
      </c>
      <c r="D3226" s="3" t="s">
        <v>7334</v>
      </c>
      <c r="E3226"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42697.517511574071</v>
      </c>
      <c r="T3226" s="10">
        <f t="shared" si="203"/>
        <v>42744.874999999993</v>
      </c>
    </row>
    <row r="3227" spans="1:20" ht="49" x14ac:dyDescent="0.25">
      <c r="A3227" s="6">
        <f t="shared" si="200"/>
        <v>102.35000000000001</v>
      </c>
      <c r="B3227">
        <v>3225</v>
      </c>
      <c r="C3227" s="3" t="s">
        <v>3225</v>
      </c>
      <c r="D3227" s="3" t="s">
        <v>7335</v>
      </c>
      <c r="E3227"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42503.226134259261</v>
      </c>
      <c r="T3227" s="10">
        <f t="shared" si="203"/>
        <v>42524.541666666664</v>
      </c>
    </row>
    <row r="3228" spans="1:20" ht="49" x14ac:dyDescent="0.25">
      <c r="A3228" s="6">
        <f t="shared" si="200"/>
        <v>104.16666666666667</v>
      </c>
      <c r="B3228">
        <v>3226</v>
      </c>
      <c r="C3228" s="3" t="s">
        <v>3226</v>
      </c>
      <c r="D3228" s="3" t="s">
        <v>7336</v>
      </c>
      <c r="E3228">
        <v>1200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42277.250138888885</v>
      </c>
      <c r="T3228" s="10">
        <f t="shared" si="203"/>
        <v>42307.250138888885</v>
      </c>
    </row>
    <row r="3229" spans="1:20" ht="49" x14ac:dyDescent="0.25">
      <c r="A3229" s="6">
        <f t="shared" si="200"/>
        <v>125</v>
      </c>
      <c r="B3229">
        <v>3227</v>
      </c>
      <c r="C3229" s="3" t="s">
        <v>3227</v>
      </c>
      <c r="D3229" s="3" t="s">
        <v>7337</v>
      </c>
      <c r="E3229">
        <v>1200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42722.549027777779</v>
      </c>
      <c r="T3229" s="10">
        <f t="shared" si="203"/>
        <v>42752.549027777779</v>
      </c>
    </row>
    <row r="3230" spans="1:20" ht="18" x14ac:dyDescent="0.25">
      <c r="A3230" s="6">
        <f t="shared" si="200"/>
        <v>102.34285714285714</v>
      </c>
      <c r="B3230">
        <v>3228</v>
      </c>
      <c r="C3230" s="3" t="s">
        <v>3228</v>
      </c>
      <c r="D3230" s="3" t="s">
        <v>7338</v>
      </c>
      <c r="E3230"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42323.375972222224</v>
      </c>
      <c r="T3230" s="10">
        <f t="shared" si="203"/>
        <v>42354.874305555553</v>
      </c>
    </row>
    <row r="3231" spans="1:20" ht="49" x14ac:dyDescent="0.25">
      <c r="A3231" s="6">
        <f t="shared" si="200"/>
        <v>107.86500000000001</v>
      </c>
      <c r="B3231">
        <v>3229</v>
      </c>
      <c r="C3231" s="3" t="s">
        <v>3229</v>
      </c>
      <c r="D3231" s="3" t="s">
        <v>7339</v>
      </c>
      <c r="E3231"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41932.958310185182</v>
      </c>
      <c r="T3231" s="10">
        <f t="shared" si="203"/>
        <v>41962.999976851854</v>
      </c>
    </row>
    <row r="3232" spans="1:20" ht="49" x14ac:dyDescent="0.25">
      <c r="A3232" s="6">
        <f t="shared" si="200"/>
        <v>109.88461538461539</v>
      </c>
      <c r="B3232">
        <v>3230</v>
      </c>
      <c r="C3232" s="3" t="s">
        <v>3230</v>
      </c>
      <c r="D3232" s="3" t="s">
        <v>7340</v>
      </c>
      <c r="E3232"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41897.834791666668</v>
      </c>
      <c r="T3232" s="10">
        <f t="shared" si="203"/>
        <v>41912.832638888889</v>
      </c>
    </row>
    <row r="3233" spans="1:20" ht="49" x14ac:dyDescent="0.25">
      <c r="A3233" s="6">
        <f t="shared" si="200"/>
        <v>161</v>
      </c>
      <c r="B3233">
        <v>3231</v>
      </c>
      <c r="C3233" s="3" t="s">
        <v>3231</v>
      </c>
      <c r="D3233" s="3" t="s">
        <v>7341</v>
      </c>
      <c r="E3233"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42446.610497685186</v>
      </c>
      <c r="T3233" s="10">
        <f t="shared" si="203"/>
        <v>42476.610497685186</v>
      </c>
    </row>
    <row r="3234" spans="1:20" ht="49" x14ac:dyDescent="0.25">
      <c r="A3234" s="6">
        <f t="shared" si="200"/>
        <v>131.20000000000002</v>
      </c>
      <c r="B3234">
        <v>3232</v>
      </c>
      <c r="C3234" s="3" t="s">
        <v>3232</v>
      </c>
      <c r="D3234" s="3" t="s">
        <v>7342</v>
      </c>
      <c r="E3234"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42463.480520833335</v>
      </c>
      <c r="T3234" s="10">
        <f t="shared" si="203"/>
        <v>42493.832638888889</v>
      </c>
    </row>
    <row r="3235" spans="1:20" ht="49" x14ac:dyDescent="0.25">
      <c r="A3235" s="6">
        <f t="shared" si="200"/>
        <v>118.8</v>
      </c>
      <c r="B3235">
        <v>3233</v>
      </c>
      <c r="C3235" s="3" t="s">
        <v>3233</v>
      </c>
      <c r="D3235" s="3" t="s">
        <v>7343</v>
      </c>
      <c r="E3235"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42766.471701388888</v>
      </c>
      <c r="T3235" s="10">
        <f t="shared" si="203"/>
        <v>42796.471701388888</v>
      </c>
    </row>
    <row r="3236" spans="1:20" ht="49" x14ac:dyDescent="0.25">
      <c r="A3236" s="6">
        <f t="shared" si="200"/>
        <v>100.39275000000001</v>
      </c>
      <c r="B3236">
        <v>3234</v>
      </c>
      <c r="C3236" s="3" t="s">
        <v>3234</v>
      </c>
      <c r="D3236" s="3" t="s">
        <v>7344</v>
      </c>
      <c r="E3236">
        <v>4000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42734.456111111103</v>
      </c>
      <c r="T3236" s="10">
        <f t="shared" si="203"/>
        <v>42767.646527777775</v>
      </c>
    </row>
    <row r="3237" spans="1:20" ht="49" x14ac:dyDescent="0.25">
      <c r="A3237" s="6">
        <f t="shared" si="200"/>
        <v>103.20666666666666</v>
      </c>
      <c r="B3237">
        <v>3235</v>
      </c>
      <c r="C3237" s="3" t="s">
        <v>3235</v>
      </c>
      <c r="D3237" s="3" t="s">
        <v>7345</v>
      </c>
      <c r="E3237"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42522.014479166661</v>
      </c>
      <c r="T3237" s="10">
        <f t="shared" si="203"/>
        <v>42552.014479166661</v>
      </c>
    </row>
    <row r="3238" spans="1:20" ht="49" x14ac:dyDescent="0.25">
      <c r="A3238" s="6">
        <f t="shared" si="200"/>
        <v>100.6</v>
      </c>
      <c r="B3238">
        <v>3236</v>
      </c>
      <c r="C3238" s="3" t="s">
        <v>3236</v>
      </c>
      <c r="D3238" s="3" t="s">
        <v>7346</v>
      </c>
      <c r="E3238"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42702.583715277775</v>
      </c>
      <c r="T3238" s="10">
        <f t="shared" si="203"/>
        <v>42732.583715277775</v>
      </c>
    </row>
    <row r="3239" spans="1:20" ht="33" x14ac:dyDescent="0.25">
      <c r="A3239" s="6">
        <f t="shared" si="200"/>
        <v>100.78754285714287</v>
      </c>
      <c r="B3239">
        <v>3237</v>
      </c>
      <c r="C3239" s="3" t="s">
        <v>3237</v>
      </c>
      <c r="D3239" s="3" t="s">
        <v>7347</v>
      </c>
      <c r="E3239"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42252.141018518516</v>
      </c>
      <c r="T3239" s="10">
        <f t="shared" si="203"/>
        <v>42275.832638888889</v>
      </c>
    </row>
    <row r="3240" spans="1:20" ht="49" x14ac:dyDescent="0.25">
      <c r="A3240" s="6">
        <f t="shared" si="200"/>
        <v>112.32142857142857</v>
      </c>
      <c r="B3240">
        <v>3238</v>
      </c>
      <c r="C3240" s="3" t="s">
        <v>3238</v>
      </c>
      <c r="D3240" s="3" t="s">
        <v>7348</v>
      </c>
      <c r="E3240">
        <v>2800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42156.177060185182</v>
      </c>
      <c r="T3240" s="10">
        <f t="shared" si="203"/>
        <v>42186.177060185182</v>
      </c>
    </row>
    <row r="3241" spans="1:20" ht="49" x14ac:dyDescent="0.25">
      <c r="A3241" s="6">
        <f t="shared" si="200"/>
        <v>105.91914022517912</v>
      </c>
      <c r="B3241">
        <v>3239</v>
      </c>
      <c r="C3241" s="3" t="s">
        <v>3239</v>
      </c>
      <c r="D3241" s="3" t="s">
        <v>7349</v>
      </c>
      <c r="E3241">
        <v>5862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42277.755706018514</v>
      </c>
      <c r="T3241" s="10">
        <f t="shared" si="203"/>
        <v>42302.665972222218</v>
      </c>
    </row>
    <row r="3242" spans="1:20" ht="49" x14ac:dyDescent="0.25">
      <c r="A3242" s="6">
        <f t="shared" si="200"/>
        <v>100.56666666666668</v>
      </c>
      <c r="B3242">
        <v>3240</v>
      </c>
      <c r="C3242" s="3" t="s">
        <v>3240</v>
      </c>
      <c r="D3242" s="3" t="s">
        <v>7350</v>
      </c>
      <c r="E3242">
        <v>3000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42754.360509259255</v>
      </c>
      <c r="T3242" s="10">
        <f t="shared" si="203"/>
        <v>42782.624999999993</v>
      </c>
    </row>
    <row r="3243" spans="1:20" ht="65" x14ac:dyDescent="0.25">
      <c r="A3243" s="6">
        <f t="shared" si="200"/>
        <v>115.30588235294117</v>
      </c>
      <c r="B3243">
        <v>3241</v>
      </c>
      <c r="C3243" s="3" t="s">
        <v>3241</v>
      </c>
      <c r="D3243" s="3" t="s">
        <v>7351</v>
      </c>
      <c r="E3243"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41892.991550925923</v>
      </c>
      <c r="T3243" s="10">
        <f t="shared" si="203"/>
        <v>41925.957638888889</v>
      </c>
    </row>
    <row r="3244" spans="1:20" ht="33" x14ac:dyDescent="0.25">
      <c r="A3244" s="6">
        <f t="shared" si="200"/>
        <v>127.30419999999999</v>
      </c>
      <c r="B3244">
        <v>3242</v>
      </c>
      <c r="C3244" s="3" t="s">
        <v>3242</v>
      </c>
      <c r="D3244" s="3" t="s">
        <v>7352</v>
      </c>
      <c r="E3244"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41871.422361111108</v>
      </c>
      <c r="T3244" s="10">
        <f t="shared" si="203"/>
        <v>41901.422361111108</v>
      </c>
    </row>
    <row r="3245" spans="1:20" ht="49" x14ac:dyDescent="0.25">
      <c r="A3245" s="6">
        <f t="shared" si="200"/>
        <v>102.83750000000001</v>
      </c>
      <c r="B3245">
        <v>3243</v>
      </c>
      <c r="C3245" s="3" t="s">
        <v>3243</v>
      </c>
      <c r="D3245" s="3" t="s">
        <v>7353</v>
      </c>
      <c r="E3245"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42261.763449074067</v>
      </c>
      <c r="T3245" s="10">
        <f t="shared" si="203"/>
        <v>42285.666666666664</v>
      </c>
    </row>
    <row r="3246" spans="1:20" ht="49" x14ac:dyDescent="0.25">
      <c r="A3246" s="6">
        <f t="shared" si="200"/>
        <v>102.9375</v>
      </c>
      <c r="B3246">
        <v>3244</v>
      </c>
      <c r="C3246" s="3" t="s">
        <v>3244</v>
      </c>
      <c r="D3246" s="3" t="s">
        <v>7354</v>
      </c>
      <c r="E3246">
        <v>1600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42675.360902777778</v>
      </c>
      <c r="T3246" s="10">
        <f t="shared" si="203"/>
        <v>42705.402569444443</v>
      </c>
    </row>
    <row r="3247" spans="1:20" ht="49" x14ac:dyDescent="0.25">
      <c r="A3247" s="6">
        <f t="shared" si="200"/>
        <v>104.3047619047619</v>
      </c>
      <c r="B3247">
        <v>3245</v>
      </c>
      <c r="C3247" s="3" t="s">
        <v>3245</v>
      </c>
      <c r="D3247" s="3" t="s">
        <v>7355</v>
      </c>
      <c r="E3247"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42135.266874999994</v>
      </c>
      <c r="T3247" s="10">
        <f t="shared" si="203"/>
        <v>42166.749999999993</v>
      </c>
    </row>
    <row r="3248" spans="1:20" ht="49" x14ac:dyDescent="0.25">
      <c r="A3248" s="6">
        <f t="shared" si="200"/>
        <v>111.22000000000001</v>
      </c>
      <c r="B3248">
        <v>3246</v>
      </c>
      <c r="C3248" s="3" t="s">
        <v>3246</v>
      </c>
      <c r="D3248" s="3" t="s">
        <v>7356</v>
      </c>
      <c r="E3248"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42230.138888888883</v>
      </c>
      <c r="T3248" s="10">
        <f t="shared" si="203"/>
        <v>42258.832638888889</v>
      </c>
    </row>
    <row r="3249" spans="1:20" ht="49" x14ac:dyDescent="0.25">
      <c r="A3249" s="6">
        <f t="shared" si="200"/>
        <v>105.86</v>
      </c>
      <c r="B3249">
        <v>3247</v>
      </c>
      <c r="C3249" s="3" t="s">
        <v>3247</v>
      </c>
      <c r="D3249" s="3" t="s">
        <v>7357</v>
      </c>
      <c r="E3249">
        <v>2500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42167.10083333333</v>
      </c>
      <c r="T3249" s="10">
        <f t="shared" si="203"/>
        <v>42197.10083333333</v>
      </c>
    </row>
    <row r="3250" spans="1:20" ht="33" x14ac:dyDescent="0.25">
      <c r="A3250" s="6">
        <f t="shared" si="200"/>
        <v>100.79166666666666</v>
      </c>
      <c r="B3250">
        <v>3248</v>
      </c>
      <c r="C3250" s="3" t="s">
        <v>3248</v>
      </c>
      <c r="D3250" s="3" t="s">
        <v>7358</v>
      </c>
      <c r="E3250"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42068.55505787037</v>
      </c>
      <c r="T3250" s="10">
        <f t="shared" si="203"/>
        <v>42098.513391203705</v>
      </c>
    </row>
    <row r="3251" spans="1:20" ht="49" x14ac:dyDescent="0.25">
      <c r="A3251" s="6">
        <f t="shared" si="200"/>
        <v>104.92727272727274</v>
      </c>
      <c r="B3251">
        <v>3249</v>
      </c>
      <c r="C3251" s="3" t="s">
        <v>3249</v>
      </c>
      <c r="D3251" s="3" t="s">
        <v>7359</v>
      </c>
      <c r="E3251"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42145.413356481477</v>
      </c>
      <c r="T3251" s="10">
        <f t="shared" si="203"/>
        <v>42175.413356481477</v>
      </c>
    </row>
    <row r="3252" spans="1:20" ht="49" x14ac:dyDescent="0.25">
      <c r="A3252" s="6">
        <f t="shared" si="200"/>
        <v>101.55199999999999</v>
      </c>
      <c r="B3252">
        <v>3250</v>
      </c>
      <c r="C3252" s="3" t="s">
        <v>3250</v>
      </c>
      <c r="D3252" s="3" t="s">
        <v>7360</v>
      </c>
      <c r="E3252"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41918.408842592587</v>
      </c>
      <c r="T3252" s="10">
        <f t="shared" si="203"/>
        <v>41948.450509259259</v>
      </c>
    </row>
    <row r="3253" spans="1:20" ht="49" x14ac:dyDescent="0.25">
      <c r="A3253" s="6">
        <f t="shared" si="200"/>
        <v>110.73333333333333</v>
      </c>
      <c r="B3253">
        <v>3251</v>
      </c>
      <c r="C3253" s="3" t="s">
        <v>3251</v>
      </c>
      <c r="D3253" s="3" t="s">
        <v>7361</v>
      </c>
      <c r="E3253"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42146.39775462963</v>
      </c>
      <c r="T3253" s="10">
        <f t="shared" si="203"/>
        <v>42176.39775462963</v>
      </c>
    </row>
    <row r="3254" spans="1:20" ht="33" x14ac:dyDescent="0.25">
      <c r="A3254" s="6">
        <f t="shared" si="200"/>
        <v>127.82222222222221</v>
      </c>
      <c r="B3254">
        <v>3252</v>
      </c>
      <c r="C3254" s="3" t="s">
        <v>3252</v>
      </c>
      <c r="D3254" s="3" t="s">
        <v>7362</v>
      </c>
      <c r="E3254">
        <v>2250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42590.139351851853</v>
      </c>
      <c r="T3254" s="10">
        <f t="shared" si="203"/>
        <v>42620.139351851853</v>
      </c>
    </row>
    <row r="3255" spans="1:20" ht="49" x14ac:dyDescent="0.25">
      <c r="A3255" s="6">
        <f t="shared" si="200"/>
        <v>101.82500000000002</v>
      </c>
      <c r="B3255">
        <v>3253</v>
      </c>
      <c r="C3255" s="3" t="s">
        <v>3253</v>
      </c>
      <c r="D3255" s="3" t="s">
        <v>7363</v>
      </c>
      <c r="E3255"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42602.243379629632</v>
      </c>
      <c r="T3255" s="10">
        <f t="shared" si="203"/>
        <v>42620.822916666664</v>
      </c>
    </row>
    <row r="3256" spans="1:20" ht="49" x14ac:dyDescent="0.25">
      <c r="A3256" s="6">
        <f t="shared" si="200"/>
        <v>101.25769230769231</v>
      </c>
      <c r="B3256">
        <v>3254</v>
      </c>
      <c r="C3256" s="3" t="s">
        <v>3254</v>
      </c>
      <c r="D3256" s="3" t="s">
        <v>7364</v>
      </c>
      <c r="E3256">
        <v>13000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42058.752418981479</v>
      </c>
      <c r="T3256" s="10">
        <f t="shared" si="203"/>
        <v>42088.710752314808</v>
      </c>
    </row>
    <row r="3257" spans="1:20" ht="49" x14ac:dyDescent="0.25">
      <c r="A3257" s="6">
        <f t="shared" si="200"/>
        <v>175</v>
      </c>
      <c r="B3257">
        <v>3255</v>
      </c>
      <c r="C3257" s="3" t="s">
        <v>3255</v>
      </c>
      <c r="D3257" s="3" t="s">
        <v>7365</v>
      </c>
      <c r="E3257">
        <v>300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41889.434895833328</v>
      </c>
      <c r="T3257" s="10">
        <f t="shared" si="203"/>
        <v>41919.434895833328</v>
      </c>
    </row>
    <row r="3258" spans="1:20" ht="49" x14ac:dyDescent="0.25">
      <c r="A3258" s="6">
        <f t="shared" si="200"/>
        <v>128.06</v>
      </c>
      <c r="B3258">
        <v>3256</v>
      </c>
      <c r="C3258" s="3" t="s">
        <v>3256</v>
      </c>
      <c r="D3258" s="3" t="s">
        <v>7366</v>
      </c>
      <c r="E3258"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42144.240474537037</v>
      </c>
      <c r="T3258" s="10">
        <f t="shared" si="203"/>
        <v>42165.832638888889</v>
      </c>
    </row>
    <row r="3259" spans="1:20" ht="49" x14ac:dyDescent="0.25">
      <c r="A3259" s="6">
        <f t="shared" si="200"/>
        <v>106.29949999999999</v>
      </c>
      <c r="B3259">
        <v>3257</v>
      </c>
      <c r="C3259" s="3" t="s">
        <v>3257</v>
      </c>
      <c r="D3259" s="3" t="s">
        <v>7367</v>
      </c>
      <c r="E3259">
        <v>2000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42758.226296296292</v>
      </c>
      <c r="T3259" s="10">
        <f t="shared" si="203"/>
        <v>42788.226296296292</v>
      </c>
    </row>
    <row r="3260" spans="1:20" ht="33" x14ac:dyDescent="0.25">
      <c r="A3260" s="6">
        <f t="shared" si="200"/>
        <v>105.21428571428571</v>
      </c>
      <c r="B3260">
        <v>3258</v>
      </c>
      <c r="C3260" s="3" t="s">
        <v>3258</v>
      </c>
      <c r="D3260" s="3" t="s">
        <v>7368</v>
      </c>
      <c r="E3260"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41982.553946759253</v>
      </c>
      <c r="T3260" s="10">
        <f t="shared" si="203"/>
        <v>42012.553946759253</v>
      </c>
    </row>
    <row r="3261" spans="1:20" ht="49" x14ac:dyDescent="0.25">
      <c r="A3261" s="6">
        <f t="shared" si="200"/>
        <v>106.16782608695652</v>
      </c>
      <c r="B3261">
        <v>3259</v>
      </c>
      <c r="C3261" s="3" t="s">
        <v>3259</v>
      </c>
      <c r="D3261" s="3" t="s">
        <v>7369</v>
      </c>
      <c r="E3261"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42614.427604166667</v>
      </c>
      <c r="T3261" s="10">
        <f t="shared" si="203"/>
        <v>42643.832638888889</v>
      </c>
    </row>
    <row r="3262" spans="1:20" ht="49" x14ac:dyDescent="0.25">
      <c r="A3262" s="6">
        <f t="shared" si="200"/>
        <v>109.24000000000001</v>
      </c>
      <c r="B3262">
        <v>3260</v>
      </c>
      <c r="C3262" s="3" t="s">
        <v>3260</v>
      </c>
      <c r="D3262" s="3" t="s">
        <v>7370</v>
      </c>
      <c r="E3262"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42303.339328703696</v>
      </c>
      <c r="T3262" s="10">
        <f t="shared" si="203"/>
        <v>42338.380995370368</v>
      </c>
    </row>
    <row r="3263" spans="1:20" ht="49" x14ac:dyDescent="0.25">
      <c r="A3263" s="6">
        <f t="shared" si="200"/>
        <v>100.45454545454547</v>
      </c>
      <c r="B3263">
        <v>3261</v>
      </c>
      <c r="C3263" s="3" t="s">
        <v>3261</v>
      </c>
      <c r="D3263" s="3" t="s">
        <v>7371</v>
      </c>
      <c r="E3263"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42171.392083333332</v>
      </c>
      <c r="T3263" s="10">
        <f t="shared" si="203"/>
        <v>42201.392083333332</v>
      </c>
    </row>
    <row r="3264" spans="1:20" ht="33" x14ac:dyDescent="0.25">
      <c r="A3264" s="6">
        <f t="shared" si="200"/>
        <v>103.04098360655738</v>
      </c>
      <c r="B3264">
        <v>3262</v>
      </c>
      <c r="C3264" s="3" t="s">
        <v>3262</v>
      </c>
      <c r="D3264" s="3" t="s">
        <v>7372</v>
      </c>
      <c r="E3264"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41963.982199074067</v>
      </c>
      <c r="T3264" s="10">
        <f t="shared" si="203"/>
        <v>41994.833333333336</v>
      </c>
    </row>
    <row r="3265" spans="1:20" ht="33" x14ac:dyDescent="0.25">
      <c r="A3265" s="6">
        <f t="shared" si="200"/>
        <v>112.1664</v>
      </c>
      <c r="B3265">
        <v>3263</v>
      </c>
      <c r="C3265" s="3" t="s">
        <v>3263</v>
      </c>
      <c r="D3265" s="3" t="s">
        <v>7373</v>
      </c>
      <c r="E3265"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42284.18273148148</v>
      </c>
      <c r="T3265" s="10">
        <f t="shared" si="203"/>
        <v>42307.541666666664</v>
      </c>
    </row>
    <row r="3266" spans="1:20" ht="33" x14ac:dyDescent="0.25">
      <c r="A3266" s="6">
        <f t="shared" si="200"/>
        <v>103</v>
      </c>
      <c r="B3266">
        <v>3264</v>
      </c>
      <c r="C3266" s="3" t="s">
        <v>3264</v>
      </c>
      <c r="D3266" s="3" t="s">
        <v>7374</v>
      </c>
      <c r="E3266"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42016.466874999998</v>
      </c>
      <c r="T3266" s="10">
        <f t="shared" si="203"/>
        <v>42032.583333333336</v>
      </c>
    </row>
    <row r="3267" spans="1:20" ht="49" x14ac:dyDescent="0.25">
      <c r="A3267" s="6">
        <f t="shared" ref="A3267:A3330" si="204">((F3267-E3267)/E3267+1)*100</f>
        <v>164</v>
      </c>
      <c r="B3267">
        <v>3265</v>
      </c>
      <c r="C3267" s="3" t="s">
        <v>3265</v>
      </c>
      <c r="D3267" s="3" t="s">
        <v>7375</v>
      </c>
      <c r="E3267">
        <v>2700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>
        <f t="shared" ref="P3267:P3330" si="205">F3267/M3267</f>
        <v>70.285714285714292</v>
      </c>
      <c r="Q3267" t="s">
        <v>8317</v>
      </c>
      <c r="R3267" t="s">
        <v>8318</v>
      </c>
      <c r="S3267" s="10">
        <f t="shared" ref="S3267:S3330" si="206">(((K3267/60)/60)/24)+DATE(1970,1,1)+(-8/24)</f>
        <v>42311.378645833327</v>
      </c>
      <c r="T3267" s="10">
        <f t="shared" ref="T3267:T3330" si="207">(((J3267/60)/60)/24)+DATE(1970,1,1)+(-8/24)</f>
        <v>42341.374999999993</v>
      </c>
    </row>
    <row r="3268" spans="1:20" ht="49" x14ac:dyDescent="0.25">
      <c r="A3268" s="6">
        <f t="shared" si="204"/>
        <v>131.28333333333333</v>
      </c>
      <c r="B3268">
        <v>3266</v>
      </c>
      <c r="C3268" s="3" t="s">
        <v>3266</v>
      </c>
      <c r="D3268" s="3" t="s">
        <v>7376</v>
      </c>
      <c r="E3268"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42136.20280092593</v>
      </c>
      <c r="T3268" s="10">
        <f t="shared" si="207"/>
        <v>42167.541666666664</v>
      </c>
    </row>
    <row r="3269" spans="1:20" ht="49" x14ac:dyDescent="0.25">
      <c r="A3269" s="6">
        <f t="shared" si="204"/>
        <v>102.1</v>
      </c>
      <c r="B3269">
        <v>3267</v>
      </c>
      <c r="C3269" s="3" t="s">
        <v>3267</v>
      </c>
      <c r="D3269" s="3" t="s">
        <v>7377</v>
      </c>
      <c r="E3269"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42172.424305555549</v>
      </c>
      <c r="T3269" s="10">
        <f t="shared" si="207"/>
        <v>42202.424305555549</v>
      </c>
    </row>
    <row r="3270" spans="1:20" ht="49" x14ac:dyDescent="0.25">
      <c r="A3270" s="6">
        <f t="shared" si="204"/>
        <v>128</v>
      </c>
      <c r="B3270">
        <v>3268</v>
      </c>
      <c r="C3270" s="3" t="s">
        <v>3268</v>
      </c>
      <c r="D3270" s="3" t="s">
        <v>7378</v>
      </c>
      <c r="E3270"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42590.570925925924</v>
      </c>
      <c r="T3270" s="10">
        <f t="shared" si="207"/>
        <v>42606.570925925924</v>
      </c>
    </row>
    <row r="3271" spans="1:20" ht="49" x14ac:dyDescent="0.25">
      <c r="A3271" s="6">
        <f t="shared" si="204"/>
        <v>101.49999999999999</v>
      </c>
      <c r="B3271">
        <v>3269</v>
      </c>
      <c r="C3271" s="3" t="s">
        <v>3269</v>
      </c>
      <c r="D3271" s="3" t="s">
        <v>7379</v>
      </c>
      <c r="E3271">
        <v>8000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42137.06246527777</v>
      </c>
      <c r="T3271" s="10">
        <f t="shared" si="207"/>
        <v>42171.124999999993</v>
      </c>
    </row>
    <row r="3272" spans="1:20" ht="49" x14ac:dyDescent="0.25">
      <c r="A3272" s="6">
        <f t="shared" si="204"/>
        <v>101.66666666666666</v>
      </c>
      <c r="B3272">
        <v>3270</v>
      </c>
      <c r="C3272" s="3" t="s">
        <v>3270</v>
      </c>
      <c r="D3272" s="3" t="s">
        <v>7380</v>
      </c>
      <c r="E3272">
        <v>1800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42167.199826388889</v>
      </c>
      <c r="T3272" s="10">
        <f t="shared" si="207"/>
        <v>42197.199826388889</v>
      </c>
    </row>
    <row r="3273" spans="1:20" ht="18" x14ac:dyDescent="0.25">
      <c r="A3273" s="6">
        <f t="shared" si="204"/>
        <v>130</v>
      </c>
      <c r="B3273">
        <v>3271</v>
      </c>
      <c r="C3273" s="3" t="s">
        <v>3271</v>
      </c>
      <c r="D3273" s="3" t="s">
        <v>7381</v>
      </c>
      <c r="E3273">
        <v>1500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41915.10387731481</v>
      </c>
      <c r="T3273" s="10">
        <f t="shared" si="207"/>
        <v>41945.145543981482</v>
      </c>
    </row>
    <row r="3274" spans="1:20" ht="49" x14ac:dyDescent="0.25">
      <c r="A3274" s="6">
        <f t="shared" si="204"/>
        <v>154.43</v>
      </c>
      <c r="B3274">
        <v>3272</v>
      </c>
      <c r="C3274" s="3" t="s">
        <v>3272</v>
      </c>
      <c r="D3274" s="3" t="s">
        <v>7382</v>
      </c>
      <c r="E3274"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42284.166770833333</v>
      </c>
      <c r="T3274" s="10">
        <f t="shared" si="207"/>
        <v>42314.208437499998</v>
      </c>
    </row>
    <row r="3275" spans="1:20" ht="49" x14ac:dyDescent="0.25">
      <c r="A3275" s="6">
        <f t="shared" si="204"/>
        <v>107.4</v>
      </c>
      <c r="B3275">
        <v>3273</v>
      </c>
      <c r="C3275" s="3" t="s">
        <v>3273</v>
      </c>
      <c r="D3275" s="3" t="s">
        <v>7383</v>
      </c>
      <c r="E3275"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42611.4680787037</v>
      </c>
      <c r="T3275" s="10">
        <f t="shared" si="207"/>
        <v>42627.458333333336</v>
      </c>
    </row>
    <row r="3276" spans="1:20" ht="49" x14ac:dyDescent="0.25">
      <c r="A3276" s="6">
        <f t="shared" si="204"/>
        <v>101.32258064516128</v>
      </c>
      <c r="B3276">
        <v>3274</v>
      </c>
      <c r="C3276" s="3" t="s">
        <v>3274</v>
      </c>
      <c r="D3276" s="3" t="s">
        <v>7384</v>
      </c>
      <c r="E3276"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42400.371203703697</v>
      </c>
      <c r="T3276" s="10">
        <f t="shared" si="207"/>
        <v>42444.541666666664</v>
      </c>
    </row>
    <row r="3277" spans="1:20" ht="49" x14ac:dyDescent="0.25">
      <c r="A3277" s="6">
        <f t="shared" si="204"/>
        <v>100.27777777777777</v>
      </c>
      <c r="B3277">
        <v>3275</v>
      </c>
      <c r="C3277" s="3" t="s">
        <v>3275</v>
      </c>
      <c r="D3277" s="3" t="s">
        <v>7385</v>
      </c>
      <c r="E3277"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42017.547118055554</v>
      </c>
      <c r="T3277" s="10">
        <f t="shared" si="207"/>
        <v>42043.854166666664</v>
      </c>
    </row>
    <row r="3278" spans="1:20" ht="49" x14ac:dyDescent="0.25">
      <c r="A3278" s="6">
        <f t="shared" si="204"/>
        <v>116.84444444444443</v>
      </c>
      <c r="B3278">
        <v>3276</v>
      </c>
      <c r="C3278" s="3" t="s">
        <v>3276</v>
      </c>
      <c r="D3278" s="3" t="s">
        <v>7386</v>
      </c>
      <c r="E3278">
        <v>4500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42426.616655092592</v>
      </c>
      <c r="T3278" s="10">
        <f t="shared" si="207"/>
        <v>42460.832638888889</v>
      </c>
    </row>
    <row r="3279" spans="1:20" ht="49" x14ac:dyDescent="0.25">
      <c r="A3279" s="6">
        <f t="shared" si="204"/>
        <v>108.60000000000001</v>
      </c>
      <c r="B3279">
        <v>3277</v>
      </c>
      <c r="C3279" s="3" t="s">
        <v>3277</v>
      </c>
      <c r="D3279" s="3" t="s">
        <v>7387</v>
      </c>
      <c r="E3279">
        <v>5000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41931.349606481483</v>
      </c>
      <c r="T3279" s="10">
        <f t="shared" si="207"/>
        <v>41961.391273148147</v>
      </c>
    </row>
    <row r="3280" spans="1:20" ht="49" x14ac:dyDescent="0.25">
      <c r="A3280" s="6">
        <f t="shared" si="204"/>
        <v>103.4</v>
      </c>
      <c r="B3280">
        <v>3278</v>
      </c>
      <c r="C3280" s="3" t="s">
        <v>3278</v>
      </c>
      <c r="D3280" s="3" t="s">
        <v>7388</v>
      </c>
      <c r="E3280">
        <v>2500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42124.515081018515</v>
      </c>
      <c r="T3280" s="10">
        <f t="shared" si="207"/>
        <v>42154.515081018515</v>
      </c>
    </row>
    <row r="3281" spans="1:20" ht="49" x14ac:dyDescent="0.25">
      <c r="A3281" s="6">
        <f t="shared" si="204"/>
        <v>114.27586206896552</v>
      </c>
      <c r="B3281">
        <v>3279</v>
      </c>
      <c r="C3281" s="3" t="s">
        <v>3279</v>
      </c>
      <c r="D3281" s="3" t="s">
        <v>7389</v>
      </c>
      <c r="E3281"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42430.769201388881</v>
      </c>
      <c r="T3281" s="10">
        <f t="shared" si="207"/>
        <v>42460.727534722224</v>
      </c>
    </row>
    <row r="3282" spans="1:20" ht="49" x14ac:dyDescent="0.25">
      <c r="A3282" s="6">
        <f t="shared" si="204"/>
        <v>103</v>
      </c>
      <c r="B3282">
        <v>3280</v>
      </c>
      <c r="C3282" s="3" t="s">
        <v>3280</v>
      </c>
      <c r="D3282" s="3" t="s">
        <v>7390</v>
      </c>
      <c r="E3282"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42121.423587962963</v>
      </c>
      <c r="T3282" s="10">
        <f t="shared" si="207"/>
        <v>42155.874999999993</v>
      </c>
    </row>
    <row r="3283" spans="1:20" ht="33" x14ac:dyDescent="0.25">
      <c r="A3283" s="6">
        <f t="shared" si="204"/>
        <v>121.6</v>
      </c>
      <c r="B3283">
        <v>3281</v>
      </c>
      <c r="C3283" s="3" t="s">
        <v>3281</v>
      </c>
      <c r="D3283" s="3" t="s">
        <v>7391</v>
      </c>
      <c r="E3283"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42218.686400462961</v>
      </c>
      <c r="T3283" s="10">
        <f t="shared" si="207"/>
        <v>42248.686400462961</v>
      </c>
    </row>
    <row r="3284" spans="1:20" ht="49" x14ac:dyDescent="0.25">
      <c r="A3284" s="6">
        <f t="shared" si="204"/>
        <v>102.6467741935484</v>
      </c>
      <c r="B3284">
        <v>3282</v>
      </c>
      <c r="C3284" s="3" t="s">
        <v>3282</v>
      </c>
      <c r="D3284" s="3" t="s">
        <v>7392</v>
      </c>
      <c r="E3284"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42444.860972222225</v>
      </c>
      <c r="T3284" s="10">
        <f t="shared" si="207"/>
        <v>42488.860972222225</v>
      </c>
    </row>
    <row r="3285" spans="1:20" ht="49" x14ac:dyDescent="0.25">
      <c r="A3285" s="6">
        <f t="shared" si="204"/>
        <v>104.75000000000001</v>
      </c>
      <c r="B3285">
        <v>3283</v>
      </c>
      <c r="C3285" s="3" t="s">
        <v>3283</v>
      </c>
      <c r="D3285" s="3" t="s">
        <v>7393</v>
      </c>
      <c r="E3285">
        <v>800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42379.410856481474</v>
      </c>
      <c r="T3285" s="10">
        <f t="shared" si="207"/>
        <v>42410.541666666664</v>
      </c>
    </row>
    <row r="3286" spans="1:20" ht="49" x14ac:dyDescent="0.25">
      <c r="A3286" s="6">
        <f t="shared" si="204"/>
        <v>101.6</v>
      </c>
      <c r="B3286">
        <v>3284</v>
      </c>
      <c r="C3286" s="3" t="s">
        <v>3284</v>
      </c>
      <c r="D3286" s="3" t="s">
        <v>7394</v>
      </c>
      <c r="E3286"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42380.551539351851</v>
      </c>
      <c r="T3286" s="10">
        <f t="shared" si="207"/>
        <v>42397.915972222218</v>
      </c>
    </row>
    <row r="3287" spans="1:20" ht="18" x14ac:dyDescent="0.25">
      <c r="A3287" s="6">
        <f t="shared" si="204"/>
        <v>112.10242048409683</v>
      </c>
      <c r="B3287">
        <v>3285</v>
      </c>
      <c r="C3287" s="3" t="s">
        <v>3285</v>
      </c>
      <c r="D3287" s="3" t="s">
        <v>7395</v>
      </c>
      <c r="E3287"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42762.609097222223</v>
      </c>
      <c r="T3287" s="10">
        <f t="shared" si="207"/>
        <v>42793.874999999993</v>
      </c>
    </row>
    <row r="3288" spans="1:20" ht="49" x14ac:dyDescent="0.25">
      <c r="A3288" s="6">
        <f t="shared" si="204"/>
        <v>101.76666666666667</v>
      </c>
      <c r="B3288">
        <v>3286</v>
      </c>
      <c r="C3288" s="3" t="s">
        <v>3286</v>
      </c>
      <c r="D3288" s="3" t="s">
        <v>7396</v>
      </c>
      <c r="E3288"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42567.506736111107</v>
      </c>
      <c r="T3288" s="10">
        <f t="shared" si="207"/>
        <v>42597.506736111107</v>
      </c>
    </row>
    <row r="3289" spans="1:20" ht="33" x14ac:dyDescent="0.25">
      <c r="A3289" s="6">
        <f t="shared" si="204"/>
        <v>100</v>
      </c>
      <c r="B3289">
        <v>3287</v>
      </c>
      <c r="C3289" s="3" t="s">
        <v>3287</v>
      </c>
      <c r="D3289" s="3" t="s">
        <v>7397</v>
      </c>
      <c r="E3289">
        <v>2500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42311.416990740741</v>
      </c>
      <c r="T3289" s="10">
        <f t="shared" si="207"/>
        <v>42336.416990740741</v>
      </c>
    </row>
    <row r="3290" spans="1:20" ht="49" x14ac:dyDescent="0.25">
      <c r="A3290" s="6">
        <f t="shared" si="204"/>
        <v>100.26489999999998</v>
      </c>
      <c r="B3290">
        <v>3288</v>
      </c>
      <c r="C3290" s="3" t="s">
        <v>3288</v>
      </c>
      <c r="D3290" s="3" t="s">
        <v>7398</v>
      </c>
      <c r="E3290">
        <v>10000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42505.441145833327</v>
      </c>
      <c r="T3290" s="10">
        <f t="shared" si="207"/>
        <v>42541.624999999993</v>
      </c>
    </row>
    <row r="3291" spans="1:20" ht="49" x14ac:dyDescent="0.25">
      <c r="A3291" s="6">
        <f t="shared" si="204"/>
        <v>133.04200000000003</v>
      </c>
      <c r="B3291">
        <v>3289</v>
      </c>
      <c r="C3291" s="3" t="s">
        <v>3289</v>
      </c>
      <c r="D3291" s="3" t="s">
        <v>7399</v>
      </c>
      <c r="E3291">
        <v>500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42758.034745370365</v>
      </c>
      <c r="T3291" s="10">
        <f t="shared" si="207"/>
        <v>42786.034745370365</v>
      </c>
    </row>
    <row r="3292" spans="1:20" ht="81" x14ac:dyDescent="0.25">
      <c r="A3292" s="6">
        <f t="shared" si="204"/>
        <v>121.2</v>
      </c>
      <c r="B3292">
        <v>3290</v>
      </c>
      <c r="C3292" s="3" t="s">
        <v>3290</v>
      </c>
      <c r="D3292" s="3" t="s">
        <v>7400</v>
      </c>
      <c r="E3292">
        <v>2000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42775.181608796294</v>
      </c>
      <c r="T3292" s="10">
        <f t="shared" si="207"/>
        <v>42805.181608796294</v>
      </c>
    </row>
    <row r="3293" spans="1:20" ht="49" x14ac:dyDescent="0.25">
      <c r="A3293" s="6">
        <f t="shared" si="204"/>
        <v>114.00000000000001</v>
      </c>
      <c r="B3293">
        <v>3291</v>
      </c>
      <c r="C3293" s="3" t="s">
        <v>3291</v>
      </c>
      <c r="D3293" s="3" t="s">
        <v>7401</v>
      </c>
      <c r="E3293"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42232.369212962956</v>
      </c>
      <c r="T3293" s="10">
        <f t="shared" si="207"/>
        <v>42263.832638888889</v>
      </c>
    </row>
    <row r="3294" spans="1:20" ht="49" x14ac:dyDescent="0.25">
      <c r="A3294" s="6">
        <f t="shared" si="204"/>
        <v>286.13861386138615</v>
      </c>
      <c r="B3294">
        <v>3292</v>
      </c>
      <c r="C3294" s="3" t="s">
        <v>3292</v>
      </c>
      <c r="D3294" s="3" t="s">
        <v>7402</v>
      </c>
      <c r="E3294">
        <v>101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42282.436898148146</v>
      </c>
      <c r="T3294" s="10">
        <f t="shared" si="207"/>
        <v>42342.478564814817</v>
      </c>
    </row>
    <row r="3295" spans="1:20" ht="49" x14ac:dyDescent="0.25">
      <c r="A3295" s="6">
        <f t="shared" si="204"/>
        <v>170.44444444444446</v>
      </c>
      <c r="B3295">
        <v>3293</v>
      </c>
      <c r="C3295" s="3" t="s">
        <v>3293</v>
      </c>
      <c r="D3295" s="3" t="s">
        <v>7403</v>
      </c>
      <c r="E3295">
        <v>4500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42768.092037037037</v>
      </c>
      <c r="T3295" s="10">
        <f t="shared" si="207"/>
        <v>42798.092037037037</v>
      </c>
    </row>
    <row r="3296" spans="1:20" ht="49" x14ac:dyDescent="0.25">
      <c r="A3296" s="6">
        <f t="shared" si="204"/>
        <v>118.33333333333333</v>
      </c>
      <c r="B3296">
        <v>3294</v>
      </c>
      <c r="C3296" s="3" t="s">
        <v>3294</v>
      </c>
      <c r="D3296" s="3" t="s">
        <v>7404</v>
      </c>
      <c r="E3296">
        <v>600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42141.20780092592</v>
      </c>
      <c r="T3296" s="10">
        <f t="shared" si="207"/>
        <v>42171.20780092592</v>
      </c>
    </row>
    <row r="3297" spans="1:20" ht="49" x14ac:dyDescent="0.25">
      <c r="A3297" s="6">
        <f t="shared" si="204"/>
        <v>102.85857142857142</v>
      </c>
      <c r="B3297">
        <v>3295</v>
      </c>
      <c r="C3297" s="3" t="s">
        <v>3295</v>
      </c>
      <c r="D3297" s="3" t="s">
        <v>7405</v>
      </c>
      <c r="E3297">
        <v>700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42609.109131944446</v>
      </c>
      <c r="T3297" s="10">
        <f t="shared" si="207"/>
        <v>42639.109131944446</v>
      </c>
    </row>
    <row r="3298" spans="1:20" ht="49" x14ac:dyDescent="0.25">
      <c r="A3298" s="6">
        <f t="shared" si="204"/>
        <v>144.06666666666666</v>
      </c>
      <c r="B3298">
        <v>3296</v>
      </c>
      <c r="C3298" s="3" t="s">
        <v>3296</v>
      </c>
      <c r="D3298" s="3" t="s">
        <v>7406</v>
      </c>
      <c r="E3298">
        <v>1500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42309.42328703704</v>
      </c>
      <c r="T3298" s="10">
        <f t="shared" si="207"/>
        <v>42330.583333333336</v>
      </c>
    </row>
    <row r="3299" spans="1:20" ht="49" x14ac:dyDescent="0.25">
      <c r="A3299" s="6">
        <f t="shared" si="204"/>
        <v>100.07272727272726</v>
      </c>
      <c r="B3299">
        <v>3297</v>
      </c>
      <c r="C3299" s="3" t="s">
        <v>3297</v>
      </c>
      <c r="D3299" s="3" t="s">
        <v>7407</v>
      </c>
      <c r="E3299">
        <v>5500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42193.438148148147</v>
      </c>
      <c r="T3299" s="10">
        <f t="shared" si="207"/>
        <v>42212.624305555553</v>
      </c>
    </row>
    <row r="3300" spans="1:20" ht="49" x14ac:dyDescent="0.25">
      <c r="A3300" s="6">
        <f t="shared" si="204"/>
        <v>101.73</v>
      </c>
      <c r="B3300">
        <v>3298</v>
      </c>
      <c r="C3300" s="3" t="s">
        <v>3298</v>
      </c>
      <c r="D3300" s="3" t="s">
        <v>7408</v>
      </c>
      <c r="E3300"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42239.624629629623</v>
      </c>
      <c r="T3300" s="10">
        <f t="shared" si="207"/>
        <v>42259.666666666664</v>
      </c>
    </row>
    <row r="3301" spans="1:20" ht="49" x14ac:dyDescent="0.25">
      <c r="A3301" s="6">
        <f t="shared" si="204"/>
        <v>116.19999999999999</v>
      </c>
      <c r="B3301">
        <v>3299</v>
      </c>
      <c r="C3301" s="3" t="s">
        <v>3299</v>
      </c>
      <c r="D3301" s="3" t="s">
        <v>7409</v>
      </c>
      <c r="E3301"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42261.584062499998</v>
      </c>
      <c r="T3301" s="10">
        <f t="shared" si="207"/>
        <v>42291.584062499998</v>
      </c>
    </row>
    <row r="3302" spans="1:20" ht="49" x14ac:dyDescent="0.25">
      <c r="A3302" s="6">
        <f t="shared" si="204"/>
        <v>136.16666666666669</v>
      </c>
      <c r="B3302">
        <v>3300</v>
      </c>
      <c r="C3302" s="3" t="s">
        <v>3300</v>
      </c>
      <c r="D3302" s="3" t="s">
        <v>7410</v>
      </c>
      <c r="E3302"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42102.410439814812</v>
      </c>
      <c r="T3302" s="10">
        <f t="shared" si="207"/>
        <v>42123.410439814812</v>
      </c>
    </row>
    <row r="3303" spans="1:20" ht="49" x14ac:dyDescent="0.25">
      <c r="A3303" s="6">
        <f t="shared" si="204"/>
        <v>133.46666666666667</v>
      </c>
      <c r="B3303">
        <v>3301</v>
      </c>
      <c r="C3303" s="3" t="s">
        <v>3301</v>
      </c>
      <c r="D3303" s="3" t="s">
        <v>7411</v>
      </c>
      <c r="E3303"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42538.402500000004</v>
      </c>
      <c r="T3303" s="10">
        <f t="shared" si="207"/>
        <v>42582.957638888889</v>
      </c>
    </row>
    <row r="3304" spans="1:20" ht="18" x14ac:dyDescent="0.25">
      <c r="A3304" s="6">
        <f t="shared" si="204"/>
        <v>103.39285714285715</v>
      </c>
      <c r="B3304">
        <v>3302</v>
      </c>
      <c r="C3304" s="3" t="s">
        <v>3302</v>
      </c>
      <c r="D3304" s="3" t="s">
        <v>7412</v>
      </c>
      <c r="E3304">
        <v>8400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42681.018240740734</v>
      </c>
      <c r="T3304" s="10">
        <f t="shared" si="207"/>
        <v>42711.018240740734</v>
      </c>
    </row>
    <row r="3305" spans="1:20" ht="49" x14ac:dyDescent="0.25">
      <c r="A3305" s="6">
        <f t="shared" si="204"/>
        <v>115.88888888888889</v>
      </c>
      <c r="B3305">
        <v>3303</v>
      </c>
      <c r="C3305" s="3" t="s">
        <v>3303</v>
      </c>
      <c r="D3305" s="3" t="s">
        <v>7413</v>
      </c>
      <c r="E3305"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42056.318101851844</v>
      </c>
      <c r="T3305" s="10">
        <f t="shared" si="207"/>
        <v>42091.276435185187</v>
      </c>
    </row>
    <row r="3306" spans="1:20" ht="49" x14ac:dyDescent="0.25">
      <c r="A3306" s="6">
        <f t="shared" si="204"/>
        <v>104.51666666666665</v>
      </c>
      <c r="B3306">
        <v>3304</v>
      </c>
      <c r="C3306" s="3" t="s">
        <v>3304</v>
      </c>
      <c r="D3306" s="3" t="s">
        <v>7414</v>
      </c>
      <c r="E3306"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42696.29111111111</v>
      </c>
      <c r="T3306" s="10">
        <f t="shared" si="207"/>
        <v>42726.29111111111</v>
      </c>
    </row>
    <row r="3307" spans="1:20" ht="49" x14ac:dyDescent="0.25">
      <c r="A3307" s="6">
        <f t="shared" si="204"/>
        <v>102.02500000000001</v>
      </c>
      <c r="B3307">
        <v>3305</v>
      </c>
      <c r="C3307" s="3" t="s">
        <v>3305</v>
      </c>
      <c r="D3307" s="3" t="s">
        <v>7415</v>
      </c>
      <c r="E3307"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42186.522546296292</v>
      </c>
      <c r="T3307" s="10">
        <f t="shared" si="207"/>
        <v>42216.522546296292</v>
      </c>
    </row>
    <row r="3308" spans="1:20" ht="49" x14ac:dyDescent="0.25">
      <c r="A3308" s="6">
        <f t="shared" si="204"/>
        <v>175.33333333333334</v>
      </c>
      <c r="B3308">
        <v>3306</v>
      </c>
      <c r="C3308" s="3" t="s">
        <v>3306</v>
      </c>
      <c r="D3308" s="3" t="s">
        <v>7416</v>
      </c>
      <c r="E3308"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42492.885902777773</v>
      </c>
      <c r="T3308" s="10">
        <f t="shared" si="207"/>
        <v>42530.791666666664</v>
      </c>
    </row>
    <row r="3309" spans="1:20" ht="49" x14ac:dyDescent="0.25">
      <c r="A3309" s="6">
        <f t="shared" si="204"/>
        <v>106.67999999999999</v>
      </c>
      <c r="B3309">
        <v>3307</v>
      </c>
      <c r="C3309" s="3" t="s">
        <v>3307</v>
      </c>
      <c r="D3309" s="3" t="s">
        <v>7417</v>
      </c>
      <c r="E3309"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42474.723831018513</v>
      </c>
      <c r="T3309" s="10">
        <f t="shared" si="207"/>
        <v>42504.723831018513</v>
      </c>
    </row>
    <row r="3310" spans="1:20" ht="49" x14ac:dyDescent="0.25">
      <c r="A3310" s="6">
        <f t="shared" si="204"/>
        <v>122.28571428571429</v>
      </c>
      <c r="B3310">
        <v>3308</v>
      </c>
      <c r="C3310" s="3" t="s">
        <v>3308</v>
      </c>
      <c r="D3310" s="3" t="s">
        <v>7418</v>
      </c>
      <c r="E3310"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42452.543576388889</v>
      </c>
      <c r="T3310" s="10">
        <f t="shared" si="207"/>
        <v>42473.543576388889</v>
      </c>
    </row>
    <row r="3311" spans="1:20" ht="33" x14ac:dyDescent="0.25">
      <c r="A3311" s="6">
        <f t="shared" si="204"/>
        <v>159.42857142857144</v>
      </c>
      <c r="B3311">
        <v>3309</v>
      </c>
      <c r="C3311" s="3" t="s">
        <v>3309</v>
      </c>
      <c r="D3311" s="3" t="s">
        <v>7419</v>
      </c>
      <c r="E3311">
        <v>350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42628.316874999997</v>
      </c>
      <c r="T3311" s="10">
        <f t="shared" si="207"/>
        <v>42659.316874999997</v>
      </c>
    </row>
    <row r="3312" spans="1:20" ht="33" x14ac:dyDescent="0.25">
      <c r="A3312" s="6">
        <f t="shared" si="204"/>
        <v>100.07692307692308</v>
      </c>
      <c r="B3312">
        <v>3310</v>
      </c>
      <c r="C3312" s="3" t="s">
        <v>3310</v>
      </c>
      <c r="D3312" s="3" t="s">
        <v>7420</v>
      </c>
      <c r="E3312"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42253.595196759255</v>
      </c>
      <c r="T3312" s="10">
        <f t="shared" si="207"/>
        <v>42283.595196759255</v>
      </c>
    </row>
    <row r="3313" spans="1:20" ht="49" x14ac:dyDescent="0.25">
      <c r="A3313" s="6">
        <f t="shared" si="204"/>
        <v>109.84</v>
      </c>
      <c r="B3313">
        <v>3311</v>
      </c>
      <c r="C3313" s="3" t="s">
        <v>3311</v>
      </c>
      <c r="D3313" s="3" t="s">
        <v>7421</v>
      </c>
      <c r="E3313"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42263.958449074074</v>
      </c>
      <c r="T3313" s="10">
        <f t="shared" si="207"/>
        <v>42293.958449074074</v>
      </c>
    </row>
    <row r="3314" spans="1:20" ht="49" x14ac:dyDescent="0.25">
      <c r="A3314" s="6">
        <f t="shared" si="204"/>
        <v>100.03999999999999</v>
      </c>
      <c r="B3314">
        <v>3312</v>
      </c>
      <c r="C3314" s="3" t="s">
        <v>3312</v>
      </c>
      <c r="D3314" s="3" t="s">
        <v>7422</v>
      </c>
      <c r="E3314"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42664.476226851846</v>
      </c>
      <c r="T3314" s="10">
        <f t="shared" si="207"/>
        <v>42685.583333333336</v>
      </c>
    </row>
    <row r="3315" spans="1:20" ht="49" x14ac:dyDescent="0.25">
      <c r="A3315" s="6">
        <f t="shared" si="204"/>
        <v>116.05000000000001</v>
      </c>
      <c r="B3315">
        <v>3313</v>
      </c>
      <c r="C3315" s="3" t="s">
        <v>3313</v>
      </c>
      <c r="D3315" s="3" t="s">
        <v>7423</v>
      </c>
      <c r="E3315"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42381.911076388882</v>
      </c>
      <c r="T3315" s="10">
        <f t="shared" si="207"/>
        <v>42395.708333333336</v>
      </c>
    </row>
    <row r="3316" spans="1:20" ht="49" x14ac:dyDescent="0.25">
      <c r="A3316" s="6">
        <f t="shared" si="204"/>
        <v>210.75</v>
      </c>
      <c r="B3316">
        <v>3314</v>
      </c>
      <c r="C3316" s="3" t="s">
        <v>3314</v>
      </c>
      <c r="D3316" s="3" t="s">
        <v>7424</v>
      </c>
      <c r="E3316">
        <v>800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42104.934155092589</v>
      </c>
      <c r="T3316" s="10">
        <f t="shared" si="207"/>
        <v>42132.503472222219</v>
      </c>
    </row>
    <row r="3317" spans="1:20" ht="49" x14ac:dyDescent="0.25">
      <c r="A3317" s="6">
        <f t="shared" si="204"/>
        <v>110.00000000000001</v>
      </c>
      <c r="B3317">
        <v>3315</v>
      </c>
      <c r="C3317" s="3" t="s">
        <v>3315</v>
      </c>
      <c r="D3317" s="3" t="s">
        <v>7425</v>
      </c>
      <c r="E3317">
        <v>4000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42465.970381944448</v>
      </c>
      <c r="T3317" s="10">
        <f t="shared" si="207"/>
        <v>42495.970381944448</v>
      </c>
    </row>
    <row r="3318" spans="1:20" ht="81" x14ac:dyDescent="0.25">
      <c r="A3318" s="6">
        <f t="shared" si="204"/>
        <v>100.08673425918037</v>
      </c>
      <c r="B3318">
        <v>3316</v>
      </c>
      <c r="C3318" s="3" t="s">
        <v>3316</v>
      </c>
      <c r="D3318" s="3" t="s">
        <v>7426</v>
      </c>
      <c r="E3318"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41826.537905092591</v>
      </c>
      <c r="T3318" s="10">
        <f t="shared" si="207"/>
        <v>41859.245833333334</v>
      </c>
    </row>
    <row r="3319" spans="1:20" ht="49" x14ac:dyDescent="0.25">
      <c r="A3319" s="6">
        <f t="shared" si="204"/>
        <v>106.19047619047619</v>
      </c>
      <c r="B3319">
        <v>3317</v>
      </c>
      <c r="C3319" s="3" t="s">
        <v>3317</v>
      </c>
      <c r="D3319" s="3" t="s">
        <v>7427</v>
      </c>
      <c r="E3319"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42498.706296296288</v>
      </c>
      <c r="T3319" s="10">
        <f t="shared" si="207"/>
        <v>42528.706296296288</v>
      </c>
    </row>
    <row r="3320" spans="1:20" ht="33" x14ac:dyDescent="0.25">
      <c r="A3320" s="6">
        <f t="shared" si="204"/>
        <v>125.6</v>
      </c>
      <c r="B3320">
        <v>3318</v>
      </c>
      <c r="C3320" s="3" t="s">
        <v>3318</v>
      </c>
      <c r="D3320" s="3" t="s">
        <v>7428</v>
      </c>
      <c r="E3320">
        <v>2000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42430.968668981477</v>
      </c>
      <c r="T3320" s="10">
        <f t="shared" si="207"/>
        <v>42470.770833333336</v>
      </c>
    </row>
    <row r="3321" spans="1:20" ht="49" x14ac:dyDescent="0.25">
      <c r="A3321" s="6">
        <f t="shared" si="204"/>
        <v>108</v>
      </c>
      <c r="B3321">
        <v>3319</v>
      </c>
      <c r="C3321" s="3" t="s">
        <v>3319</v>
      </c>
      <c r="D3321" s="3" t="s">
        <v>7429</v>
      </c>
      <c r="E3321">
        <v>500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41990.252152777779</v>
      </c>
      <c r="T3321" s="10">
        <f t="shared" si="207"/>
        <v>42035.252152777779</v>
      </c>
    </row>
    <row r="3322" spans="1:20" ht="49" x14ac:dyDescent="0.25">
      <c r="A3322" s="6">
        <f t="shared" si="204"/>
        <v>101</v>
      </c>
      <c r="B3322">
        <v>3320</v>
      </c>
      <c r="C3322" s="3" t="s">
        <v>3320</v>
      </c>
      <c r="D3322" s="3" t="s">
        <v>7430</v>
      </c>
      <c r="E3322"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42512.712465277778</v>
      </c>
      <c r="T3322" s="10">
        <f t="shared" si="207"/>
        <v>42542.712465277778</v>
      </c>
    </row>
    <row r="3323" spans="1:20" ht="49" x14ac:dyDescent="0.25">
      <c r="A3323" s="6">
        <f t="shared" si="204"/>
        <v>107.4</v>
      </c>
      <c r="B3323">
        <v>3321</v>
      </c>
      <c r="C3323" s="3" t="s">
        <v>3321</v>
      </c>
      <c r="D3323" s="3" t="s">
        <v>7431</v>
      </c>
      <c r="E3323"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41913.766956018517</v>
      </c>
      <c r="T3323" s="10">
        <f t="shared" si="207"/>
        <v>41927.832638888889</v>
      </c>
    </row>
    <row r="3324" spans="1:20" ht="49" x14ac:dyDescent="0.25">
      <c r="A3324" s="6">
        <f t="shared" si="204"/>
        <v>101.51515151515152</v>
      </c>
      <c r="B3324">
        <v>3322</v>
      </c>
      <c r="C3324" s="3" t="s">
        <v>3322</v>
      </c>
      <c r="D3324" s="3" t="s">
        <v>7432</v>
      </c>
      <c r="E3324"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42520.677037037036</v>
      </c>
      <c r="T3324" s="10">
        <f t="shared" si="207"/>
        <v>42542.829861111109</v>
      </c>
    </row>
    <row r="3325" spans="1:20" ht="49" x14ac:dyDescent="0.25">
      <c r="A3325" s="6">
        <f t="shared" si="204"/>
        <v>125.89999999999999</v>
      </c>
      <c r="B3325">
        <v>3323</v>
      </c>
      <c r="C3325" s="3" t="s">
        <v>3323</v>
      </c>
      <c r="D3325" s="3" t="s">
        <v>7433</v>
      </c>
      <c r="E3325">
        <v>1000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42608.032499999994</v>
      </c>
      <c r="T3325" s="10">
        <f t="shared" si="207"/>
        <v>42638.032499999994</v>
      </c>
    </row>
    <row r="3326" spans="1:20" ht="33" x14ac:dyDescent="0.25">
      <c r="A3326" s="6">
        <f t="shared" si="204"/>
        <v>101.66666666666666</v>
      </c>
      <c r="B3326">
        <v>3324</v>
      </c>
      <c r="C3326" s="3" t="s">
        <v>3324</v>
      </c>
      <c r="D3326" s="3" t="s">
        <v>7434</v>
      </c>
      <c r="E3326">
        <v>1500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42512.249884259254</v>
      </c>
      <c r="T3326" s="10">
        <f t="shared" si="207"/>
        <v>42526.249884259254</v>
      </c>
    </row>
    <row r="3327" spans="1:20" ht="49" x14ac:dyDescent="0.25">
      <c r="A3327" s="6">
        <f t="shared" si="204"/>
        <v>112.5</v>
      </c>
      <c r="B3327">
        <v>3325</v>
      </c>
      <c r="C3327" s="3" t="s">
        <v>3325</v>
      </c>
      <c r="D3327" s="3" t="s">
        <v>7435</v>
      </c>
      <c r="E3327">
        <v>400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42064.452280092592</v>
      </c>
      <c r="T3327" s="10">
        <f t="shared" si="207"/>
        <v>42099.410613425927</v>
      </c>
    </row>
    <row r="3328" spans="1:20" ht="49" x14ac:dyDescent="0.25">
      <c r="A3328" s="6">
        <f t="shared" si="204"/>
        <v>101.375</v>
      </c>
      <c r="B3328">
        <v>3326</v>
      </c>
      <c r="C3328" s="3" t="s">
        <v>3326</v>
      </c>
      <c r="D3328" s="3" t="s">
        <v>7436</v>
      </c>
      <c r="E3328"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42041.380844907406</v>
      </c>
      <c r="T3328" s="10">
        <f t="shared" si="207"/>
        <v>42071.339178240734</v>
      </c>
    </row>
    <row r="3329" spans="1:20" ht="49" x14ac:dyDescent="0.25">
      <c r="A3329" s="6">
        <f t="shared" si="204"/>
        <v>101.25</v>
      </c>
      <c r="B3329">
        <v>3327</v>
      </c>
      <c r="C3329" s="3" t="s">
        <v>3327</v>
      </c>
      <c r="D3329" s="3" t="s">
        <v>7437</v>
      </c>
      <c r="E3329">
        <v>800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42468.041273148141</v>
      </c>
      <c r="T3329" s="10">
        <f t="shared" si="207"/>
        <v>42498.041273148141</v>
      </c>
    </row>
    <row r="3330" spans="1:20" ht="49" x14ac:dyDescent="0.25">
      <c r="A3330" s="6">
        <f t="shared" si="204"/>
        <v>146.38888888888891</v>
      </c>
      <c r="B3330">
        <v>3328</v>
      </c>
      <c r="C3330" s="3" t="s">
        <v>3328</v>
      </c>
      <c r="D3330" s="3" t="s">
        <v>7438</v>
      </c>
      <c r="E3330"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41822.241701388884</v>
      </c>
      <c r="T3330" s="10">
        <f t="shared" si="207"/>
        <v>41824.708333333328</v>
      </c>
    </row>
    <row r="3331" spans="1:20" ht="49" x14ac:dyDescent="0.25">
      <c r="A3331" s="6">
        <f t="shared" ref="A3331:A3394" si="208">((F3331-E3331)/E3331+1)*100</f>
        <v>116.8</v>
      </c>
      <c r="B3331">
        <v>3329</v>
      </c>
      <c r="C3331" s="3" t="s">
        <v>3329</v>
      </c>
      <c r="D3331" s="3" t="s">
        <v>7439</v>
      </c>
      <c r="E3331">
        <v>1000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>
        <f t="shared" ref="P3331:P3394" si="209">F3331/M3331</f>
        <v>44.92307692307692</v>
      </c>
      <c r="Q3331" t="s">
        <v>8317</v>
      </c>
      <c r="R3331" t="s">
        <v>8318</v>
      </c>
      <c r="S3331" s="10">
        <f t="shared" ref="S3331:S3394" si="210">(((K3331/60)/60)/24)+DATE(1970,1,1)+(-8/24)</f>
        <v>41836.989675925921</v>
      </c>
      <c r="T3331" s="10">
        <f t="shared" ref="T3331:T3394" si="211">(((J3331/60)/60)/24)+DATE(1970,1,1)+(-8/24)</f>
        <v>41847.625</v>
      </c>
    </row>
    <row r="3332" spans="1:20" ht="49" x14ac:dyDescent="0.25">
      <c r="A3332" s="6">
        <f t="shared" si="208"/>
        <v>106.26666666666667</v>
      </c>
      <c r="B3332">
        <v>3330</v>
      </c>
      <c r="C3332" s="3" t="s">
        <v>3330</v>
      </c>
      <c r="D3332" s="3" t="s">
        <v>7440</v>
      </c>
      <c r="E3332">
        <v>1500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42065.554027777776</v>
      </c>
      <c r="T3332" s="10">
        <f t="shared" si="211"/>
        <v>42095.512361111112</v>
      </c>
    </row>
    <row r="3333" spans="1:20" ht="49" x14ac:dyDescent="0.25">
      <c r="A3333" s="6">
        <f t="shared" si="208"/>
        <v>104.52</v>
      </c>
      <c r="B3333">
        <v>3331</v>
      </c>
      <c r="C3333" s="3" t="s">
        <v>3331</v>
      </c>
      <c r="D3333" s="3" t="s">
        <v>7441</v>
      </c>
      <c r="E3333"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42248.36442129629</v>
      </c>
      <c r="T3333" s="10">
        <f t="shared" si="211"/>
        <v>42283.36442129629</v>
      </c>
    </row>
    <row r="3334" spans="1:20" ht="49" x14ac:dyDescent="0.25">
      <c r="A3334" s="6">
        <f t="shared" si="208"/>
        <v>100</v>
      </c>
      <c r="B3334">
        <v>3332</v>
      </c>
      <c r="C3334" s="3" t="s">
        <v>3332</v>
      </c>
      <c r="D3334" s="3" t="s">
        <v>7442</v>
      </c>
      <c r="E3334"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41809.526967592588</v>
      </c>
      <c r="T3334" s="10">
        <f t="shared" si="211"/>
        <v>41839.526967592588</v>
      </c>
    </row>
    <row r="3335" spans="1:20" ht="49" x14ac:dyDescent="0.25">
      <c r="A3335" s="6">
        <f t="shared" si="208"/>
        <v>104.57142857142858</v>
      </c>
      <c r="B3335">
        <v>3333</v>
      </c>
      <c r="C3335" s="3" t="s">
        <v>3333</v>
      </c>
      <c r="D3335" s="3" t="s">
        <v>7443</v>
      </c>
      <c r="E3335"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42148.343518518515</v>
      </c>
      <c r="T3335" s="10">
        <f t="shared" si="211"/>
        <v>42170.343518518515</v>
      </c>
    </row>
    <row r="3336" spans="1:20" ht="33" x14ac:dyDescent="0.25">
      <c r="A3336" s="6">
        <f t="shared" si="208"/>
        <v>138.62051149573753</v>
      </c>
      <c r="B3336">
        <v>3334</v>
      </c>
      <c r="C3336" s="3" t="s">
        <v>3334</v>
      </c>
      <c r="D3336" s="3" t="s">
        <v>7444</v>
      </c>
      <c r="E3336"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42185.187754629624</v>
      </c>
      <c r="T3336" s="10">
        <f t="shared" si="211"/>
        <v>42215.187754629624</v>
      </c>
    </row>
    <row r="3337" spans="1:20" ht="49" x14ac:dyDescent="0.25">
      <c r="A3337" s="6">
        <f t="shared" si="208"/>
        <v>100.32000000000001</v>
      </c>
      <c r="B3337">
        <v>3335</v>
      </c>
      <c r="C3337" s="3" t="s">
        <v>3335</v>
      </c>
      <c r="D3337" s="3" t="s">
        <v>7445</v>
      </c>
      <c r="E3337">
        <v>5000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41827.340810185182</v>
      </c>
      <c r="T3337" s="10">
        <f t="shared" si="211"/>
        <v>41854.625</v>
      </c>
    </row>
    <row r="3338" spans="1:20" ht="49" x14ac:dyDescent="0.25">
      <c r="A3338" s="6">
        <f t="shared" si="208"/>
        <v>100</v>
      </c>
      <c r="B3338">
        <v>3336</v>
      </c>
      <c r="C3338" s="3" t="s">
        <v>3336</v>
      </c>
      <c r="D3338" s="3" t="s">
        <v>7446</v>
      </c>
      <c r="E3338">
        <v>250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42437.065347222226</v>
      </c>
      <c r="T3338" s="10">
        <f t="shared" si="211"/>
        <v>42465.023680555554</v>
      </c>
    </row>
    <row r="3339" spans="1:20" ht="49" x14ac:dyDescent="0.25">
      <c r="A3339" s="6">
        <f t="shared" si="208"/>
        <v>110.2</v>
      </c>
      <c r="B3339">
        <v>3337</v>
      </c>
      <c r="C3339" s="3" t="s">
        <v>3337</v>
      </c>
      <c r="D3339" s="3" t="s">
        <v>7447</v>
      </c>
      <c r="E3339">
        <v>2500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41900.948692129627</v>
      </c>
      <c r="T3339" s="10">
        <f t="shared" si="211"/>
        <v>41922.541666666664</v>
      </c>
    </row>
    <row r="3340" spans="1:20" ht="33" x14ac:dyDescent="0.25">
      <c r="A3340" s="6">
        <f t="shared" si="208"/>
        <v>102.18</v>
      </c>
      <c r="B3340">
        <v>3338</v>
      </c>
      <c r="C3340" s="3" t="s">
        <v>3338</v>
      </c>
      <c r="D3340" s="3" t="s">
        <v>7448</v>
      </c>
      <c r="E3340"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42769.241666666661</v>
      </c>
      <c r="T3340" s="10">
        <f t="shared" si="211"/>
        <v>42790.241666666661</v>
      </c>
    </row>
    <row r="3341" spans="1:20" ht="33" x14ac:dyDescent="0.25">
      <c r="A3341" s="6">
        <f t="shared" si="208"/>
        <v>104.35000000000001</v>
      </c>
      <c r="B3341">
        <v>3339</v>
      </c>
      <c r="C3341" s="3" t="s">
        <v>3339</v>
      </c>
      <c r="D3341" s="3" t="s">
        <v>7449</v>
      </c>
      <c r="E3341"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42549.332384259258</v>
      </c>
      <c r="T3341" s="10">
        <f t="shared" si="211"/>
        <v>42579.332384259258</v>
      </c>
    </row>
    <row r="3342" spans="1:20" ht="49" x14ac:dyDescent="0.25">
      <c r="A3342" s="6">
        <f t="shared" si="208"/>
        <v>138.16666666666666</v>
      </c>
      <c r="B3342">
        <v>3340</v>
      </c>
      <c r="C3342" s="3" t="s">
        <v>3340</v>
      </c>
      <c r="D3342" s="3" t="s">
        <v>7450</v>
      </c>
      <c r="E3342"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42685.640671296293</v>
      </c>
      <c r="T3342" s="10">
        <f t="shared" si="211"/>
        <v>42710.640671296293</v>
      </c>
    </row>
    <row r="3343" spans="1:20" ht="49" x14ac:dyDescent="0.25">
      <c r="A3343" s="6">
        <f t="shared" si="208"/>
        <v>100</v>
      </c>
      <c r="B3343">
        <v>3341</v>
      </c>
      <c r="C3343" s="3" t="s">
        <v>3341</v>
      </c>
      <c r="D3343" s="3" t="s">
        <v>7451</v>
      </c>
      <c r="E3343">
        <v>3350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42510.465520833335</v>
      </c>
      <c r="T3343" s="10">
        <f t="shared" si="211"/>
        <v>42533.374999999993</v>
      </c>
    </row>
    <row r="3344" spans="1:20" ht="33" x14ac:dyDescent="0.25">
      <c r="A3344" s="6">
        <f t="shared" si="208"/>
        <v>101.66666666666666</v>
      </c>
      <c r="B3344">
        <v>3342</v>
      </c>
      <c r="C3344" s="3" t="s">
        <v>3342</v>
      </c>
      <c r="D3344" s="3" t="s">
        <v>7452</v>
      </c>
      <c r="E3344"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42061.963078703695</v>
      </c>
      <c r="T3344" s="10">
        <f t="shared" si="211"/>
        <v>42094.874305555553</v>
      </c>
    </row>
    <row r="3345" spans="1:20" ht="49" x14ac:dyDescent="0.25">
      <c r="A3345" s="6">
        <f t="shared" si="208"/>
        <v>171.42857142857144</v>
      </c>
      <c r="B3345">
        <v>3343</v>
      </c>
      <c r="C3345" s="3" t="s">
        <v>3343</v>
      </c>
      <c r="D3345" s="3" t="s">
        <v>7453</v>
      </c>
      <c r="E3345">
        <v>700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42452.583148148151</v>
      </c>
      <c r="T3345" s="10">
        <f t="shared" si="211"/>
        <v>42473.220833333333</v>
      </c>
    </row>
    <row r="3346" spans="1:20" ht="49" x14ac:dyDescent="0.25">
      <c r="A3346" s="6">
        <f t="shared" si="208"/>
        <v>101.44444444444444</v>
      </c>
      <c r="B3346">
        <v>3344</v>
      </c>
      <c r="C3346" s="3" t="s">
        <v>3344</v>
      </c>
      <c r="D3346" s="3" t="s">
        <v>7454</v>
      </c>
      <c r="E3346"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41850.866817129623</v>
      </c>
      <c r="T3346" s="10">
        <f t="shared" si="211"/>
        <v>41880.866817129623</v>
      </c>
    </row>
    <row r="3347" spans="1:20" ht="49" x14ac:dyDescent="0.25">
      <c r="A3347" s="6">
        <f t="shared" si="208"/>
        <v>130</v>
      </c>
      <c r="B3347">
        <v>3345</v>
      </c>
      <c r="C3347" s="3" t="s">
        <v>3345</v>
      </c>
      <c r="D3347" s="3" t="s">
        <v>7455</v>
      </c>
      <c r="E3347"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42052.772777777776</v>
      </c>
      <c r="T3347" s="10">
        <f t="shared" si="211"/>
        <v>42111.692361111105</v>
      </c>
    </row>
    <row r="3348" spans="1:20" ht="49" x14ac:dyDescent="0.25">
      <c r="A3348" s="6">
        <f t="shared" si="208"/>
        <v>110.00000000000001</v>
      </c>
      <c r="B3348">
        <v>3346</v>
      </c>
      <c r="C3348" s="3" t="s">
        <v>3346</v>
      </c>
      <c r="D3348" s="3" t="s">
        <v>7456</v>
      </c>
      <c r="E3348"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42053.691087962965</v>
      </c>
      <c r="T3348" s="10">
        <f t="shared" si="211"/>
        <v>42060.691087962965</v>
      </c>
    </row>
    <row r="3349" spans="1:20" ht="49" x14ac:dyDescent="0.25">
      <c r="A3349" s="6">
        <f t="shared" si="208"/>
        <v>119.45000000000002</v>
      </c>
      <c r="B3349">
        <v>3347</v>
      </c>
      <c r="C3349" s="3" t="s">
        <v>3347</v>
      </c>
      <c r="D3349" s="3" t="s">
        <v>7457</v>
      </c>
      <c r="E3349">
        <v>2000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42484.218217592592</v>
      </c>
      <c r="T3349" s="10">
        <f t="shared" si="211"/>
        <v>42498.541666666664</v>
      </c>
    </row>
    <row r="3350" spans="1:20" ht="49" x14ac:dyDescent="0.25">
      <c r="A3350" s="6">
        <f t="shared" si="208"/>
        <v>100.2909090909091</v>
      </c>
      <c r="B3350">
        <v>3348</v>
      </c>
      <c r="C3350" s="3" t="s">
        <v>3266</v>
      </c>
      <c r="D3350" s="3" t="s">
        <v>7458</v>
      </c>
      <c r="E3350"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42466.225462962961</v>
      </c>
      <c r="T3350" s="10">
        <f t="shared" si="211"/>
        <v>42489.832638888889</v>
      </c>
    </row>
    <row r="3351" spans="1:20" ht="49" x14ac:dyDescent="0.25">
      <c r="A3351" s="6">
        <f t="shared" si="208"/>
        <v>153.4</v>
      </c>
      <c r="B3351">
        <v>3349</v>
      </c>
      <c r="C3351" s="3" t="s">
        <v>3348</v>
      </c>
      <c r="D3351" s="3" t="s">
        <v>7459</v>
      </c>
      <c r="E3351"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42512.777453703697</v>
      </c>
      <c r="T3351" s="10">
        <f t="shared" si="211"/>
        <v>42534.374999999993</v>
      </c>
    </row>
    <row r="3352" spans="1:20" ht="49" x14ac:dyDescent="0.25">
      <c r="A3352" s="6">
        <f t="shared" si="208"/>
        <v>104.42857142857143</v>
      </c>
      <c r="B3352">
        <v>3350</v>
      </c>
      <c r="C3352" s="3" t="s">
        <v>3349</v>
      </c>
      <c r="D3352" s="3" t="s">
        <v>7460</v>
      </c>
      <c r="E3352">
        <v>3500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42302.368182870363</v>
      </c>
      <c r="T3352" s="10">
        <f t="shared" si="211"/>
        <v>42337.624999999993</v>
      </c>
    </row>
    <row r="3353" spans="1:20" ht="49" x14ac:dyDescent="0.25">
      <c r="A3353" s="6">
        <f t="shared" si="208"/>
        <v>101.1</v>
      </c>
      <c r="B3353">
        <v>3351</v>
      </c>
      <c r="C3353" s="3" t="s">
        <v>3350</v>
      </c>
      <c r="D3353" s="3" t="s">
        <v>7461</v>
      </c>
      <c r="E3353">
        <v>5000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41806.062094907407</v>
      </c>
      <c r="T3353" s="10">
        <f t="shared" si="211"/>
        <v>41843.125</v>
      </c>
    </row>
    <row r="3354" spans="1:20" ht="49" x14ac:dyDescent="0.25">
      <c r="A3354" s="6">
        <f t="shared" si="208"/>
        <v>107.52</v>
      </c>
      <c r="B3354">
        <v>3352</v>
      </c>
      <c r="C3354" s="3" t="s">
        <v>3351</v>
      </c>
      <c r="D3354" s="3" t="s">
        <v>7462</v>
      </c>
      <c r="E3354">
        <v>5000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42495.659467592595</v>
      </c>
      <c r="T3354" s="10">
        <f t="shared" si="211"/>
        <v>42552.624999999993</v>
      </c>
    </row>
    <row r="3355" spans="1:20" ht="49" x14ac:dyDescent="0.25">
      <c r="A3355" s="6">
        <f t="shared" si="208"/>
        <v>315</v>
      </c>
      <c r="B3355">
        <v>3353</v>
      </c>
      <c r="C3355" s="3" t="s">
        <v>3352</v>
      </c>
      <c r="D3355" s="3" t="s">
        <v>7463</v>
      </c>
      <c r="E3355">
        <v>500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42479.098958333336</v>
      </c>
      <c r="T3355" s="10">
        <f t="shared" si="211"/>
        <v>42492.624999999993</v>
      </c>
    </row>
    <row r="3356" spans="1:20" ht="33" x14ac:dyDescent="0.25">
      <c r="A3356" s="6">
        <f t="shared" si="208"/>
        <v>101.93333333333334</v>
      </c>
      <c r="B3356">
        <v>3354</v>
      </c>
      <c r="C3356" s="3" t="s">
        <v>3353</v>
      </c>
      <c r="D3356" s="3" t="s">
        <v>7464</v>
      </c>
      <c r="E3356"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42270.393587962964</v>
      </c>
      <c r="T3356" s="10">
        <f t="shared" si="211"/>
        <v>42305.834027777775</v>
      </c>
    </row>
    <row r="3357" spans="1:20" ht="49" x14ac:dyDescent="0.25">
      <c r="A3357" s="6">
        <f t="shared" si="208"/>
        <v>126.28571428571429</v>
      </c>
      <c r="B3357">
        <v>3355</v>
      </c>
      <c r="C3357" s="3" t="s">
        <v>3354</v>
      </c>
      <c r="D3357" s="3" t="s">
        <v>7465</v>
      </c>
      <c r="E3357">
        <v>1750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42489.286192129628</v>
      </c>
      <c r="T3357" s="10">
        <f t="shared" si="211"/>
        <v>42500.136805555558</v>
      </c>
    </row>
    <row r="3358" spans="1:20" ht="49" x14ac:dyDescent="0.25">
      <c r="A3358" s="6">
        <f t="shared" si="208"/>
        <v>101.4</v>
      </c>
      <c r="B3358">
        <v>3356</v>
      </c>
      <c r="C3358" s="3" t="s">
        <v>3355</v>
      </c>
      <c r="D3358" s="3" t="s">
        <v>7466</v>
      </c>
      <c r="E3358">
        <v>1500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42536.482314814813</v>
      </c>
      <c r="T3358" s="10">
        <f t="shared" si="211"/>
        <v>42566.482314814813</v>
      </c>
    </row>
    <row r="3359" spans="1:20" ht="49" x14ac:dyDescent="0.25">
      <c r="A3359" s="6">
        <f t="shared" si="208"/>
        <v>101</v>
      </c>
      <c r="B3359">
        <v>3357</v>
      </c>
      <c r="C3359" s="3" t="s">
        <v>3356</v>
      </c>
      <c r="D3359" s="3" t="s">
        <v>7467</v>
      </c>
      <c r="E3359">
        <v>2000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41822.084606481476</v>
      </c>
      <c r="T3359" s="10">
        <f t="shared" si="211"/>
        <v>41852.084606481476</v>
      </c>
    </row>
    <row r="3360" spans="1:20" ht="49" x14ac:dyDescent="0.25">
      <c r="A3360" s="6">
        <f t="shared" si="208"/>
        <v>102.99000000000001</v>
      </c>
      <c r="B3360">
        <v>3358</v>
      </c>
      <c r="C3360" s="3" t="s">
        <v>3357</v>
      </c>
      <c r="D3360" s="3" t="s">
        <v>7468</v>
      </c>
      <c r="E3360"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41931.977766203701</v>
      </c>
      <c r="T3360" s="10">
        <f t="shared" si="211"/>
        <v>41962.019432870373</v>
      </c>
    </row>
    <row r="3361" spans="1:20" ht="33" x14ac:dyDescent="0.25">
      <c r="A3361" s="6">
        <f t="shared" si="208"/>
        <v>106.25</v>
      </c>
      <c r="B3361">
        <v>3359</v>
      </c>
      <c r="C3361" s="3" t="s">
        <v>3358</v>
      </c>
      <c r="D3361" s="3" t="s">
        <v>7469</v>
      </c>
      <c r="E3361"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42745.723773148151</v>
      </c>
      <c r="T3361" s="10">
        <f t="shared" si="211"/>
        <v>42790.723773148151</v>
      </c>
    </row>
    <row r="3362" spans="1:20" ht="33" x14ac:dyDescent="0.25">
      <c r="A3362" s="6">
        <f t="shared" si="208"/>
        <v>101.37777777777779</v>
      </c>
      <c r="B3362">
        <v>3360</v>
      </c>
      <c r="C3362" s="3" t="s">
        <v>3359</v>
      </c>
      <c r="D3362" s="3" t="s">
        <v>7470</v>
      </c>
      <c r="E3362">
        <v>9000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42696.749340277776</v>
      </c>
      <c r="T3362" s="10">
        <f t="shared" si="211"/>
        <v>42718.332638888889</v>
      </c>
    </row>
    <row r="3363" spans="1:20" ht="49" x14ac:dyDescent="0.25">
      <c r="A3363" s="6">
        <f t="shared" si="208"/>
        <v>113.46000000000001</v>
      </c>
      <c r="B3363">
        <v>3361</v>
      </c>
      <c r="C3363" s="3" t="s">
        <v>3360</v>
      </c>
      <c r="D3363" s="3" t="s">
        <v>7471</v>
      </c>
      <c r="E3363"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41865.692013888889</v>
      </c>
      <c r="T3363" s="10">
        <f t="shared" si="211"/>
        <v>41883.332638888889</v>
      </c>
    </row>
    <row r="3364" spans="1:20" ht="49" x14ac:dyDescent="0.25">
      <c r="A3364" s="6">
        <f t="shared" si="208"/>
        <v>217.99999999999997</v>
      </c>
      <c r="B3364">
        <v>3362</v>
      </c>
      <c r="C3364" s="3" t="s">
        <v>3361</v>
      </c>
      <c r="D3364" s="3" t="s">
        <v>7472</v>
      </c>
      <c r="E3364"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42055.758298611108</v>
      </c>
      <c r="T3364" s="10">
        <f t="shared" si="211"/>
        <v>42069.871527777774</v>
      </c>
    </row>
    <row r="3365" spans="1:20" ht="49" x14ac:dyDescent="0.25">
      <c r="A3365" s="6">
        <f t="shared" si="208"/>
        <v>101.41935483870968</v>
      </c>
      <c r="B3365">
        <v>3363</v>
      </c>
      <c r="C3365" s="3" t="s">
        <v>3362</v>
      </c>
      <c r="D3365" s="3" t="s">
        <v>7473</v>
      </c>
      <c r="E3365"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41851.438020833331</v>
      </c>
      <c r="T3365" s="10">
        <f t="shared" si="211"/>
        <v>41870.333333333328</v>
      </c>
    </row>
    <row r="3366" spans="1:20" ht="49" x14ac:dyDescent="0.25">
      <c r="A3366" s="6">
        <f t="shared" si="208"/>
        <v>105.93333333333332</v>
      </c>
      <c r="B3366">
        <v>3364</v>
      </c>
      <c r="C3366" s="3" t="s">
        <v>3363</v>
      </c>
      <c r="D3366" s="3" t="s">
        <v>7474</v>
      </c>
      <c r="E3366">
        <v>3000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42422.644085648142</v>
      </c>
      <c r="T3366" s="10">
        <f t="shared" si="211"/>
        <v>42444.541666666664</v>
      </c>
    </row>
    <row r="3367" spans="1:20" ht="49" x14ac:dyDescent="0.25">
      <c r="A3367" s="6">
        <f t="shared" si="208"/>
        <v>104</v>
      </c>
      <c r="B3367">
        <v>3365</v>
      </c>
      <c r="C3367" s="3" t="s">
        <v>3364</v>
      </c>
      <c r="D3367" s="3" t="s">
        <v>7475</v>
      </c>
      <c r="E3367"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42320.768425925926</v>
      </c>
      <c r="T3367" s="10">
        <f t="shared" si="211"/>
        <v>42350.768425925926</v>
      </c>
    </row>
    <row r="3368" spans="1:20" ht="49" x14ac:dyDescent="0.25">
      <c r="A3368" s="6">
        <f t="shared" si="208"/>
        <v>221</v>
      </c>
      <c r="B3368">
        <v>3366</v>
      </c>
      <c r="C3368" s="3" t="s">
        <v>3365</v>
      </c>
      <c r="D3368" s="3" t="s">
        <v>7476</v>
      </c>
      <c r="E3368"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42106.734224537031</v>
      </c>
      <c r="T3368" s="10">
        <f t="shared" si="211"/>
        <v>42136.734224537031</v>
      </c>
    </row>
    <row r="3369" spans="1:20" ht="49" x14ac:dyDescent="0.25">
      <c r="A3369" s="6">
        <f t="shared" si="208"/>
        <v>118.66666666666667</v>
      </c>
      <c r="B3369">
        <v>3367</v>
      </c>
      <c r="C3369" s="3" t="s">
        <v>3366</v>
      </c>
      <c r="D3369" s="3" t="s">
        <v>7477</v>
      </c>
      <c r="E3369">
        <v>750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42192.600624999999</v>
      </c>
      <c r="T3369" s="10">
        <f t="shared" si="211"/>
        <v>42217.600624999999</v>
      </c>
    </row>
    <row r="3370" spans="1:20" ht="49" x14ac:dyDescent="0.25">
      <c r="A3370" s="6">
        <f t="shared" si="208"/>
        <v>104.60000000000001</v>
      </c>
      <c r="B3370">
        <v>3368</v>
      </c>
      <c r="C3370" s="3" t="s">
        <v>3367</v>
      </c>
      <c r="D3370" s="3" t="s">
        <v>7478</v>
      </c>
      <c r="E3370"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41968.866423611107</v>
      </c>
      <c r="T3370" s="10">
        <f t="shared" si="211"/>
        <v>42004.874999999993</v>
      </c>
    </row>
    <row r="3371" spans="1:20" ht="49" x14ac:dyDescent="0.25">
      <c r="A3371" s="6">
        <f t="shared" si="208"/>
        <v>103.89999999999999</v>
      </c>
      <c r="B3371">
        <v>3369</v>
      </c>
      <c r="C3371" s="3" t="s">
        <v>3368</v>
      </c>
      <c r="D3371" s="3" t="s">
        <v>7479</v>
      </c>
      <c r="E3371">
        <v>5000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42689.708101851851</v>
      </c>
      <c r="T3371" s="10">
        <f t="shared" si="211"/>
        <v>42749.708101851851</v>
      </c>
    </row>
    <row r="3372" spans="1:20" ht="33" x14ac:dyDescent="0.25">
      <c r="A3372" s="6">
        <f t="shared" si="208"/>
        <v>117.73333333333333</v>
      </c>
      <c r="B3372">
        <v>3370</v>
      </c>
      <c r="C3372" s="3" t="s">
        <v>3369</v>
      </c>
      <c r="D3372" s="3" t="s">
        <v>7480</v>
      </c>
      <c r="E3372"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42690.000983796293</v>
      </c>
      <c r="T3372" s="10">
        <f t="shared" si="211"/>
        <v>42720.999999999993</v>
      </c>
    </row>
    <row r="3373" spans="1:20" ht="33" x14ac:dyDescent="0.25">
      <c r="A3373" s="6">
        <f t="shared" si="208"/>
        <v>138.5</v>
      </c>
      <c r="B3373">
        <v>3371</v>
      </c>
      <c r="C3373" s="3" t="s">
        <v>3370</v>
      </c>
      <c r="D3373" s="3" t="s">
        <v>7481</v>
      </c>
      <c r="E3373"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42312.541261574072</v>
      </c>
      <c r="T3373" s="10">
        <f t="shared" si="211"/>
        <v>42340.541261574072</v>
      </c>
    </row>
    <row r="3374" spans="1:20" ht="49" x14ac:dyDescent="0.25">
      <c r="A3374" s="6">
        <f t="shared" si="208"/>
        <v>103.49999999999999</v>
      </c>
      <c r="B3374">
        <v>3372</v>
      </c>
      <c r="C3374" s="3" t="s">
        <v>3371</v>
      </c>
      <c r="D3374" s="3" t="s">
        <v>7482</v>
      </c>
      <c r="E3374"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41855.214768518512</v>
      </c>
      <c r="T3374" s="10">
        <f t="shared" si="211"/>
        <v>41875.874305555553</v>
      </c>
    </row>
    <row r="3375" spans="1:20" ht="49" x14ac:dyDescent="0.25">
      <c r="A3375" s="6">
        <f t="shared" si="208"/>
        <v>100.25</v>
      </c>
      <c r="B3375">
        <v>3373</v>
      </c>
      <c r="C3375" s="3" t="s">
        <v>3372</v>
      </c>
      <c r="D3375" s="3" t="s">
        <v>7483</v>
      </c>
      <c r="E3375">
        <v>2000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42179.521296296291</v>
      </c>
      <c r="T3375" s="10">
        <f t="shared" si="211"/>
        <v>42203.333333333336</v>
      </c>
    </row>
    <row r="3376" spans="1:20" ht="49" x14ac:dyDescent="0.25">
      <c r="A3376" s="6">
        <f t="shared" si="208"/>
        <v>106.57142857142856</v>
      </c>
      <c r="B3376">
        <v>3374</v>
      </c>
      <c r="C3376" s="3" t="s">
        <v>3373</v>
      </c>
      <c r="D3376" s="3" t="s">
        <v>7484</v>
      </c>
      <c r="E3376">
        <v>3500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42275.398333333331</v>
      </c>
      <c r="T3376" s="10">
        <f t="shared" si="211"/>
        <v>42305.398333333331</v>
      </c>
    </row>
    <row r="3377" spans="1:20" ht="49" x14ac:dyDescent="0.25">
      <c r="A3377" s="6">
        <f t="shared" si="208"/>
        <v>100</v>
      </c>
      <c r="B3377">
        <v>3375</v>
      </c>
      <c r="C3377" s="3" t="s">
        <v>3374</v>
      </c>
      <c r="D3377" s="3" t="s">
        <v>7485</v>
      </c>
      <c r="E3377">
        <v>3000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41765.277465277773</v>
      </c>
      <c r="T3377" s="10">
        <f t="shared" si="211"/>
        <v>41777.277465277773</v>
      </c>
    </row>
    <row r="3378" spans="1:20" ht="49" x14ac:dyDescent="0.25">
      <c r="A3378" s="6">
        <f t="shared" si="208"/>
        <v>100.01249999999999</v>
      </c>
      <c r="B3378">
        <v>3376</v>
      </c>
      <c r="C3378" s="3" t="s">
        <v>3375</v>
      </c>
      <c r="D3378" s="3" t="s">
        <v>7486</v>
      </c>
      <c r="E3378"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42059.367986111109</v>
      </c>
      <c r="T3378" s="10">
        <f t="shared" si="211"/>
        <v>42119.326319444437</v>
      </c>
    </row>
    <row r="3379" spans="1:20" ht="49" x14ac:dyDescent="0.25">
      <c r="A3379" s="6">
        <f t="shared" si="208"/>
        <v>101.05</v>
      </c>
      <c r="B3379">
        <v>3377</v>
      </c>
      <c r="C3379" s="3" t="s">
        <v>3376</v>
      </c>
      <c r="D3379" s="3" t="s">
        <v>7487</v>
      </c>
      <c r="E3379">
        <v>8000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42053.399293981485</v>
      </c>
      <c r="T3379" s="10">
        <f t="shared" si="211"/>
        <v>42083.37222222222</v>
      </c>
    </row>
    <row r="3380" spans="1:20" ht="49" x14ac:dyDescent="0.25">
      <c r="A3380" s="6">
        <f t="shared" si="208"/>
        <v>107.63636363636364</v>
      </c>
      <c r="B3380">
        <v>3378</v>
      </c>
      <c r="C3380" s="3" t="s">
        <v>3377</v>
      </c>
      <c r="D3380" s="3" t="s">
        <v>7488</v>
      </c>
      <c r="E3380">
        <v>550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41858.022060185183</v>
      </c>
      <c r="T3380" s="10">
        <f t="shared" si="211"/>
        <v>41882.213888888888</v>
      </c>
    </row>
    <row r="3381" spans="1:20" ht="49" x14ac:dyDescent="0.25">
      <c r="A3381" s="6">
        <f t="shared" si="208"/>
        <v>103.64999999999999</v>
      </c>
      <c r="B3381">
        <v>3379</v>
      </c>
      <c r="C3381" s="3" t="s">
        <v>3378</v>
      </c>
      <c r="D3381" s="3" t="s">
        <v>7489</v>
      </c>
      <c r="E3381">
        <v>2000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42225.180555555555</v>
      </c>
      <c r="T3381" s="10">
        <f t="shared" si="211"/>
        <v>42242.624999999993</v>
      </c>
    </row>
    <row r="3382" spans="1:20" ht="49" x14ac:dyDescent="0.25">
      <c r="A3382" s="6">
        <f t="shared" si="208"/>
        <v>104.43333333333334</v>
      </c>
      <c r="B3382">
        <v>3380</v>
      </c>
      <c r="C3382" s="3" t="s">
        <v>3379</v>
      </c>
      <c r="D3382" s="3" t="s">
        <v>7490</v>
      </c>
      <c r="E3382"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41937.620115740734</v>
      </c>
      <c r="T3382" s="10">
        <f t="shared" si="211"/>
        <v>41972.661782407398</v>
      </c>
    </row>
    <row r="3383" spans="1:20" ht="49" x14ac:dyDescent="0.25">
      <c r="A3383" s="6">
        <f t="shared" si="208"/>
        <v>102.25</v>
      </c>
      <c r="B3383">
        <v>3381</v>
      </c>
      <c r="C3383" s="3" t="s">
        <v>3380</v>
      </c>
      <c r="D3383" s="3" t="s">
        <v>7491</v>
      </c>
      <c r="E3383"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42043.851655092592</v>
      </c>
      <c r="T3383" s="10">
        <f t="shared" si="211"/>
        <v>42073.809988425921</v>
      </c>
    </row>
    <row r="3384" spans="1:20" ht="49" x14ac:dyDescent="0.25">
      <c r="A3384" s="6">
        <f t="shared" si="208"/>
        <v>100.74285714285713</v>
      </c>
      <c r="B3384">
        <v>3382</v>
      </c>
      <c r="C3384" s="3" t="s">
        <v>3381</v>
      </c>
      <c r="D3384" s="3" t="s">
        <v>7492</v>
      </c>
      <c r="E3384">
        <v>3500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42559.097870370366</v>
      </c>
      <c r="T3384" s="10">
        <f t="shared" si="211"/>
        <v>42583.624305555553</v>
      </c>
    </row>
    <row r="3385" spans="1:20" ht="49" x14ac:dyDescent="0.25">
      <c r="A3385" s="6">
        <f t="shared" si="208"/>
        <v>111.71428571428572</v>
      </c>
      <c r="B3385">
        <v>3383</v>
      </c>
      <c r="C3385" s="3" t="s">
        <v>3382</v>
      </c>
      <c r="D3385" s="3" t="s">
        <v>7493</v>
      </c>
      <c r="E3385"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42524.449305555558</v>
      </c>
      <c r="T3385" s="10">
        <f t="shared" si="211"/>
        <v>42544.449305555558</v>
      </c>
    </row>
    <row r="3386" spans="1:20" ht="49" x14ac:dyDescent="0.25">
      <c r="A3386" s="6">
        <f t="shared" si="208"/>
        <v>100.01100000000001</v>
      </c>
      <c r="B3386">
        <v>3384</v>
      </c>
      <c r="C3386" s="3" t="s">
        <v>3383</v>
      </c>
      <c r="D3386" s="3" t="s">
        <v>7494</v>
      </c>
      <c r="E3386"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42291.754259259258</v>
      </c>
      <c r="T3386" s="10">
        <f t="shared" si="211"/>
        <v>42328.791666666664</v>
      </c>
    </row>
    <row r="3387" spans="1:20" ht="49" x14ac:dyDescent="0.25">
      <c r="A3387" s="6">
        <f t="shared" si="208"/>
        <v>100</v>
      </c>
      <c r="B3387">
        <v>3385</v>
      </c>
      <c r="C3387" s="3" t="s">
        <v>3384</v>
      </c>
      <c r="D3387" s="3" t="s">
        <v>7495</v>
      </c>
      <c r="E3387"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41953.534166666665</v>
      </c>
      <c r="T3387" s="10">
        <f t="shared" si="211"/>
        <v>41983.534166666665</v>
      </c>
    </row>
    <row r="3388" spans="1:20" ht="49" x14ac:dyDescent="0.25">
      <c r="A3388" s="6">
        <f t="shared" si="208"/>
        <v>105</v>
      </c>
      <c r="B3388">
        <v>3386</v>
      </c>
      <c r="C3388" s="3" t="s">
        <v>3385</v>
      </c>
      <c r="D3388" s="3" t="s">
        <v>7496</v>
      </c>
      <c r="E3388"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41946.311412037037</v>
      </c>
      <c r="T3388" s="10">
        <f t="shared" si="211"/>
        <v>41976.311412037037</v>
      </c>
    </row>
    <row r="3389" spans="1:20" ht="49" x14ac:dyDescent="0.25">
      <c r="A3389" s="6">
        <f t="shared" si="208"/>
        <v>116.86666666666667</v>
      </c>
      <c r="B3389">
        <v>3387</v>
      </c>
      <c r="C3389" s="3" t="s">
        <v>3386</v>
      </c>
      <c r="D3389" s="3" t="s">
        <v>7497</v>
      </c>
      <c r="E3389"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41947.429259259254</v>
      </c>
      <c r="T3389" s="10">
        <f t="shared" si="211"/>
        <v>41987.429259259261</v>
      </c>
    </row>
    <row r="3390" spans="1:20" ht="49" x14ac:dyDescent="0.25">
      <c r="A3390" s="6">
        <f t="shared" si="208"/>
        <v>103.8</v>
      </c>
      <c r="B3390">
        <v>3388</v>
      </c>
      <c r="C3390" s="3" t="s">
        <v>3387</v>
      </c>
      <c r="D3390" s="3" t="s">
        <v>7498</v>
      </c>
      <c r="E3390">
        <v>1500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42143.127789351849</v>
      </c>
      <c r="T3390" s="10">
        <f t="shared" si="211"/>
        <v>42173.127789351849</v>
      </c>
    </row>
    <row r="3391" spans="1:20" ht="49" x14ac:dyDescent="0.25">
      <c r="A3391" s="6">
        <f t="shared" si="208"/>
        <v>114.5</v>
      </c>
      <c r="B3391">
        <v>3389</v>
      </c>
      <c r="C3391" s="3" t="s">
        <v>3388</v>
      </c>
      <c r="D3391" s="3" t="s">
        <v>7499</v>
      </c>
      <c r="E3391"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42494.230115740742</v>
      </c>
      <c r="T3391" s="10">
        <f t="shared" si="211"/>
        <v>42524.230115740742</v>
      </c>
    </row>
    <row r="3392" spans="1:20" ht="49" x14ac:dyDescent="0.25">
      <c r="A3392" s="6">
        <f t="shared" si="208"/>
        <v>102.4</v>
      </c>
      <c r="B3392">
        <v>3390</v>
      </c>
      <c r="C3392" s="3" t="s">
        <v>3389</v>
      </c>
      <c r="D3392" s="3" t="s">
        <v>7500</v>
      </c>
      <c r="E3392"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41815.44149305555</v>
      </c>
      <c r="T3392" s="10">
        <f t="shared" si="211"/>
        <v>41830.44149305555</v>
      </c>
    </row>
    <row r="3393" spans="1:20" ht="49" x14ac:dyDescent="0.25">
      <c r="A3393" s="6">
        <f t="shared" si="208"/>
        <v>223</v>
      </c>
      <c r="B3393">
        <v>3391</v>
      </c>
      <c r="C3393" s="3" t="s">
        <v>3390</v>
      </c>
      <c r="D3393" s="3" t="s">
        <v>7501</v>
      </c>
      <c r="E3393"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41830.212361111109</v>
      </c>
      <c r="T3393" s="10">
        <f t="shared" si="211"/>
        <v>41859.602777777778</v>
      </c>
    </row>
    <row r="3394" spans="1:20" ht="49" x14ac:dyDescent="0.25">
      <c r="A3394" s="6">
        <f t="shared" si="208"/>
        <v>100</v>
      </c>
      <c r="B3394">
        <v>3392</v>
      </c>
      <c r="C3394" s="3" t="s">
        <v>3391</v>
      </c>
      <c r="D3394" s="3" t="s">
        <v>7502</v>
      </c>
      <c r="E3394">
        <v>500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42446.51221064815</v>
      </c>
      <c r="T3394" s="10">
        <f t="shared" si="211"/>
        <v>42496.51221064815</v>
      </c>
    </row>
    <row r="3395" spans="1:20" ht="49" x14ac:dyDescent="0.25">
      <c r="A3395" s="6">
        <f t="shared" ref="A3395:A3458" si="212">((F3395-E3395)/E3395+1)*100</f>
        <v>105.80000000000001</v>
      </c>
      <c r="B3395">
        <v>3393</v>
      </c>
      <c r="C3395" s="3" t="s">
        <v>3392</v>
      </c>
      <c r="D3395" s="3" t="s">
        <v>7503</v>
      </c>
      <c r="E3395"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>
        <f t="shared" ref="P3395:P3458" si="213">F3395/M3395</f>
        <v>36.06818181818182</v>
      </c>
      <c r="Q3395" t="s">
        <v>8317</v>
      </c>
      <c r="R3395" t="s">
        <v>8318</v>
      </c>
      <c r="S3395" s="10">
        <f t="shared" ref="S3395:S3458" si="214">(((K3395/60)/60)/24)+DATE(1970,1,1)+(-8/24)</f>
        <v>41923.588310185187</v>
      </c>
      <c r="T3395" s="10">
        <f t="shared" ref="T3395:T3458" si="215">(((J3395/60)/60)/24)+DATE(1970,1,1)+(-8/24)</f>
        <v>41948.698611111111</v>
      </c>
    </row>
    <row r="3396" spans="1:20" ht="49" x14ac:dyDescent="0.25">
      <c r="A3396" s="6">
        <f t="shared" si="212"/>
        <v>142.36363636363635</v>
      </c>
      <c r="B3396">
        <v>3394</v>
      </c>
      <c r="C3396" s="3" t="s">
        <v>3393</v>
      </c>
      <c r="D3396" s="3" t="s">
        <v>7504</v>
      </c>
      <c r="E3396">
        <v>550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41817.262094907404</v>
      </c>
      <c r="T3396" s="10">
        <f t="shared" si="215"/>
        <v>41847.262094907404</v>
      </c>
    </row>
    <row r="3397" spans="1:20" ht="33" x14ac:dyDescent="0.25">
      <c r="A3397" s="6">
        <f t="shared" si="212"/>
        <v>184</v>
      </c>
      <c r="B3397">
        <v>3395</v>
      </c>
      <c r="C3397" s="3" t="s">
        <v>3394</v>
      </c>
      <c r="D3397" s="3" t="s">
        <v>7505</v>
      </c>
      <c r="E3397">
        <v>500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42140.378981481481</v>
      </c>
      <c r="T3397" s="10">
        <f t="shared" si="215"/>
        <v>42154.423611111109</v>
      </c>
    </row>
    <row r="3398" spans="1:20" ht="49" x14ac:dyDescent="0.25">
      <c r="A3398" s="6">
        <f t="shared" si="212"/>
        <v>104.33333333333334</v>
      </c>
      <c r="B3398">
        <v>3396</v>
      </c>
      <c r="C3398" s="3" t="s">
        <v>3395</v>
      </c>
      <c r="D3398" s="3" t="s">
        <v>7506</v>
      </c>
      <c r="E3398"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41764.113298611104</v>
      </c>
      <c r="T3398" s="10">
        <f t="shared" si="215"/>
        <v>41790.832638888889</v>
      </c>
    </row>
    <row r="3399" spans="1:20" ht="33" x14ac:dyDescent="0.25">
      <c r="A3399" s="6">
        <f t="shared" si="212"/>
        <v>112.00000000000001</v>
      </c>
      <c r="B3399">
        <v>3397</v>
      </c>
      <c r="C3399" s="3" t="s">
        <v>3396</v>
      </c>
      <c r="D3399" s="3" t="s">
        <v>7507</v>
      </c>
      <c r="E3399">
        <v>250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42378.145011574066</v>
      </c>
      <c r="T3399" s="10">
        <f t="shared" si="215"/>
        <v>42418.583333333336</v>
      </c>
    </row>
    <row r="3400" spans="1:20" ht="49" x14ac:dyDescent="0.25">
      <c r="A3400" s="6">
        <f t="shared" si="212"/>
        <v>111.07499999999999</v>
      </c>
      <c r="B3400">
        <v>3398</v>
      </c>
      <c r="C3400" s="3" t="s">
        <v>3397</v>
      </c>
      <c r="D3400" s="3" t="s">
        <v>7508</v>
      </c>
      <c r="E3400"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41941.418703703705</v>
      </c>
      <c r="T3400" s="10">
        <f t="shared" si="215"/>
        <v>41964.374999999993</v>
      </c>
    </row>
    <row r="3401" spans="1:20" ht="49" x14ac:dyDescent="0.25">
      <c r="A3401" s="6">
        <f t="shared" si="212"/>
        <v>103.75000000000001</v>
      </c>
      <c r="B3401">
        <v>3399</v>
      </c>
      <c r="C3401" s="3" t="s">
        <v>3398</v>
      </c>
      <c r="D3401" s="3" t="s">
        <v>7509</v>
      </c>
      <c r="E3401">
        <v>1200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42026.587094907409</v>
      </c>
      <c r="T3401" s="10">
        <f t="shared" si="215"/>
        <v>42056.587094907409</v>
      </c>
    </row>
    <row r="3402" spans="1:20" ht="49" x14ac:dyDescent="0.25">
      <c r="A3402" s="6">
        <f t="shared" si="212"/>
        <v>100.41</v>
      </c>
      <c r="B3402">
        <v>3400</v>
      </c>
      <c r="C3402" s="3" t="s">
        <v>3399</v>
      </c>
      <c r="D3402" s="3" t="s">
        <v>7510</v>
      </c>
      <c r="E3402"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41834.620532407404</v>
      </c>
      <c r="T3402" s="10">
        <f t="shared" si="215"/>
        <v>41879.620532407404</v>
      </c>
    </row>
    <row r="3403" spans="1:20" ht="49" x14ac:dyDescent="0.25">
      <c r="A3403" s="6">
        <f t="shared" si="212"/>
        <v>101.86206896551724</v>
      </c>
      <c r="B3403">
        <v>3401</v>
      </c>
      <c r="C3403" s="3" t="s">
        <v>3400</v>
      </c>
      <c r="D3403" s="3" t="s">
        <v>7511</v>
      </c>
      <c r="E3403">
        <v>2900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42193.3905787037</v>
      </c>
      <c r="T3403" s="10">
        <f t="shared" si="215"/>
        <v>42223.3905787037</v>
      </c>
    </row>
    <row r="3404" spans="1:20" ht="49" x14ac:dyDescent="0.25">
      <c r="A3404" s="6">
        <f t="shared" si="212"/>
        <v>109.76666666666665</v>
      </c>
      <c r="B3404">
        <v>3402</v>
      </c>
      <c r="C3404" s="3" t="s">
        <v>3401</v>
      </c>
      <c r="D3404" s="3" t="s">
        <v>7512</v>
      </c>
      <c r="E3404"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42290.285219907404</v>
      </c>
      <c r="T3404" s="10">
        <f t="shared" si="215"/>
        <v>42319.771527777775</v>
      </c>
    </row>
    <row r="3405" spans="1:20" ht="49" x14ac:dyDescent="0.25">
      <c r="A3405" s="6">
        <f t="shared" si="212"/>
        <v>100</v>
      </c>
      <c r="B3405">
        <v>3403</v>
      </c>
      <c r="C3405" s="3" t="s">
        <v>3402</v>
      </c>
      <c r="D3405" s="3" t="s">
        <v>7513</v>
      </c>
      <c r="E3405">
        <v>2000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42150.128749999996</v>
      </c>
      <c r="T3405" s="10">
        <f t="shared" si="215"/>
        <v>42180.128749999996</v>
      </c>
    </row>
    <row r="3406" spans="1:20" ht="49" x14ac:dyDescent="0.25">
      <c r="A3406" s="6">
        <f t="shared" si="212"/>
        <v>122</v>
      </c>
      <c r="B3406">
        <v>3404</v>
      </c>
      <c r="C3406" s="3" t="s">
        <v>3403</v>
      </c>
      <c r="D3406" s="3" t="s">
        <v>7514</v>
      </c>
      <c r="E3406"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42152.170162037037</v>
      </c>
      <c r="T3406" s="10">
        <f t="shared" si="215"/>
        <v>42172.170162037037</v>
      </c>
    </row>
    <row r="3407" spans="1:20" ht="49" x14ac:dyDescent="0.25">
      <c r="A3407" s="6">
        <f t="shared" si="212"/>
        <v>137.57142857142856</v>
      </c>
      <c r="B3407">
        <v>3405</v>
      </c>
      <c r="C3407" s="3" t="s">
        <v>3404</v>
      </c>
      <c r="D3407" s="3" t="s">
        <v>7515</v>
      </c>
      <c r="E3407">
        <v>350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42409.683865740742</v>
      </c>
      <c r="T3407" s="10">
        <f t="shared" si="215"/>
        <v>42430.665972222218</v>
      </c>
    </row>
    <row r="3408" spans="1:20" ht="33" x14ac:dyDescent="0.25">
      <c r="A3408" s="6">
        <f t="shared" si="212"/>
        <v>100.31000000000002</v>
      </c>
      <c r="B3408">
        <v>3406</v>
      </c>
      <c r="C3408" s="3" t="s">
        <v>3405</v>
      </c>
      <c r="D3408" s="3" t="s">
        <v>7516</v>
      </c>
      <c r="E3408"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41791.159444444442</v>
      </c>
      <c r="T3408" s="10">
        <f t="shared" si="215"/>
        <v>41836.159444444442</v>
      </c>
    </row>
    <row r="3409" spans="1:20" ht="65" x14ac:dyDescent="0.25">
      <c r="A3409" s="6">
        <f t="shared" si="212"/>
        <v>107.1</v>
      </c>
      <c r="B3409">
        <v>3407</v>
      </c>
      <c r="C3409" s="3" t="s">
        <v>3406</v>
      </c>
      <c r="D3409" s="3" t="s">
        <v>7517</v>
      </c>
      <c r="E3409">
        <v>2000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41796.08899305555</v>
      </c>
      <c r="T3409" s="10">
        <f t="shared" si="215"/>
        <v>41826.08899305555</v>
      </c>
    </row>
    <row r="3410" spans="1:20" ht="49" x14ac:dyDescent="0.25">
      <c r="A3410" s="6">
        <f t="shared" si="212"/>
        <v>211.00000000000003</v>
      </c>
      <c r="B3410">
        <v>3408</v>
      </c>
      <c r="C3410" s="3" t="s">
        <v>3407</v>
      </c>
      <c r="D3410" s="3" t="s">
        <v>7518</v>
      </c>
      <c r="E3410"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41808.65861111111</v>
      </c>
      <c r="T3410" s="10">
        <f t="shared" si="215"/>
        <v>41838.65861111111</v>
      </c>
    </row>
    <row r="3411" spans="1:20" ht="49" x14ac:dyDescent="0.25">
      <c r="A3411" s="6">
        <f t="shared" si="212"/>
        <v>123.6</v>
      </c>
      <c r="B3411">
        <v>3409</v>
      </c>
      <c r="C3411" s="3" t="s">
        <v>3408</v>
      </c>
      <c r="D3411" s="3" t="s">
        <v>7519</v>
      </c>
      <c r="E3411">
        <v>500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42544.480995370373</v>
      </c>
      <c r="T3411" s="10">
        <f t="shared" si="215"/>
        <v>42582.540277777771</v>
      </c>
    </row>
    <row r="3412" spans="1:20" ht="49" x14ac:dyDescent="0.25">
      <c r="A3412" s="6">
        <f t="shared" si="212"/>
        <v>108.5</v>
      </c>
      <c r="B3412">
        <v>3410</v>
      </c>
      <c r="C3412" s="3" t="s">
        <v>3409</v>
      </c>
      <c r="D3412" s="3" t="s">
        <v>7520</v>
      </c>
      <c r="E3412"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42499.70821759259</v>
      </c>
      <c r="T3412" s="10">
        <f t="shared" si="215"/>
        <v>42526.958333333336</v>
      </c>
    </row>
    <row r="3413" spans="1:20" ht="49" x14ac:dyDescent="0.25">
      <c r="A3413" s="6">
        <f t="shared" si="212"/>
        <v>103.56666666666668</v>
      </c>
      <c r="B3413">
        <v>3411</v>
      </c>
      <c r="C3413" s="3" t="s">
        <v>3410</v>
      </c>
      <c r="D3413" s="3" t="s">
        <v>7521</v>
      </c>
      <c r="E3413"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42264.689490740733</v>
      </c>
      <c r="T3413" s="10">
        <f t="shared" si="215"/>
        <v>42284.689490740733</v>
      </c>
    </row>
    <row r="3414" spans="1:20" ht="49" x14ac:dyDescent="0.25">
      <c r="A3414" s="6">
        <f t="shared" si="212"/>
        <v>100</v>
      </c>
      <c r="B3414">
        <v>3412</v>
      </c>
      <c r="C3414" s="3" t="s">
        <v>3411</v>
      </c>
      <c r="D3414" s="3" t="s">
        <v>7522</v>
      </c>
      <c r="E3414">
        <v>3000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41879.625717592593</v>
      </c>
      <c r="T3414" s="10">
        <f t="shared" si="215"/>
        <v>41909.625717592593</v>
      </c>
    </row>
    <row r="3415" spans="1:20" ht="49" x14ac:dyDescent="0.25">
      <c r="A3415" s="6">
        <f t="shared" si="212"/>
        <v>130</v>
      </c>
      <c r="B3415">
        <v>3413</v>
      </c>
      <c r="C3415" s="3" t="s">
        <v>3412</v>
      </c>
      <c r="D3415" s="3" t="s">
        <v>7523</v>
      </c>
      <c r="E3415"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42053.399745370371</v>
      </c>
      <c r="T3415" s="10">
        <f t="shared" si="215"/>
        <v>42062.874305555553</v>
      </c>
    </row>
    <row r="3416" spans="1:20" ht="49" x14ac:dyDescent="0.25">
      <c r="A3416" s="6">
        <f t="shared" si="212"/>
        <v>103.49999999999999</v>
      </c>
      <c r="B3416">
        <v>3414</v>
      </c>
      <c r="C3416" s="3" t="s">
        <v>3413</v>
      </c>
      <c r="D3416" s="3" t="s">
        <v>7524</v>
      </c>
      <c r="E3416"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42675.499131944445</v>
      </c>
      <c r="T3416" s="10">
        <f t="shared" si="215"/>
        <v>42704.999305555553</v>
      </c>
    </row>
    <row r="3417" spans="1:20" ht="33" x14ac:dyDescent="0.25">
      <c r="A3417" s="6">
        <f t="shared" si="212"/>
        <v>100</v>
      </c>
      <c r="B3417">
        <v>3415</v>
      </c>
      <c r="C3417" s="3" t="s">
        <v>3414</v>
      </c>
      <c r="D3417" s="3" t="s">
        <v>7525</v>
      </c>
      <c r="E3417"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42466.810833333329</v>
      </c>
      <c r="T3417" s="10">
        <f t="shared" si="215"/>
        <v>42477.645833333336</v>
      </c>
    </row>
    <row r="3418" spans="1:20" ht="49" x14ac:dyDescent="0.25">
      <c r="A3418" s="6">
        <f t="shared" si="212"/>
        <v>119.6</v>
      </c>
      <c r="B3418">
        <v>3416</v>
      </c>
      <c r="C3418" s="3" t="s">
        <v>3415</v>
      </c>
      <c r="D3418" s="3" t="s">
        <v>7526</v>
      </c>
      <c r="E3418">
        <v>4000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42089.079224537032</v>
      </c>
      <c r="T3418" s="10">
        <f t="shared" si="215"/>
        <v>42117.437499999993</v>
      </c>
    </row>
    <row r="3419" spans="1:20" ht="49" x14ac:dyDescent="0.25">
      <c r="A3419" s="6">
        <f t="shared" si="212"/>
        <v>100.00058823529412</v>
      </c>
      <c r="B3419">
        <v>3417</v>
      </c>
      <c r="C3419" s="3" t="s">
        <v>3416</v>
      </c>
      <c r="D3419" s="3" t="s">
        <v>7527</v>
      </c>
      <c r="E3419"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41894.580416666664</v>
      </c>
      <c r="T3419" s="10">
        <f t="shared" si="215"/>
        <v>41937.696527777778</v>
      </c>
    </row>
    <row r="3420" spans="1:20" ht="49" x14ac:dyDescent="0.25">
      <c r="A3420" s="6">
        <f t="shared" si="212"/>
        <v>100.875</v>
      </c>
      <c r="B3420">
        <v>3418</v>
      </c>
      <c r="C3420" s="3" t="s">
        <v>3417</v>
      </c>
      <c r="D3420" s="3" t="s">
        <v>7528</v>
      </c>
      <c r="E3420"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41752.501238425924</v>
      </c>
      <c r="T3420" s="10">
        <f t="shared" si="215"/>
        <v>41782.501238425924</v>
      </c>
    </row>
    <row r="3421" spans="1:20" ht="65" x14ac:dyDescent="0.25">
      <c r="A3421" s="6">
        <f t="shared" si="212"/>
        <v>106.54545454545455</v>
      </c>
      <c r="B3421">
        <v>3419</v>
      </c>
      <c r="C3421" s="3" t="s">
        <v>3418</v>
      </c>
      <c r="D3421" s="3" t="s">
        <v>7529</v>
      </c>
      <c r="E3421">
        <v>2750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42448.488252314812</v>
      </c>
      <c r="T3421" s="10">
        <f t="shared" si="215"/>
        <v>42466.562499999993</v>
      </c>
    </row>
    <row r="3422" spans="1:20" ht="49" x14ac:dyDescent="0.25">
      <c r="A3422" s="6">
        <f t="shared" si="212"/>
        <v>138</v>
      </c>
      <c r="B3422">
        <v>3420</v>
      </c>
      <c r="C3422" s="3" t="s">
        <v>3419</v>
      </c>
      <c r="D3422" s="3" t="s">
        <v>7530</v>
      </c>
      <c r="E3422">
        <v>700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42404.756967592592</v>
      </c>
      <c r="T3422" s="10">
        <f t="shared" si="215"/>
        <v>42413.666666666664</v>
      </c>
    </row>
    <row r="3423" spans="1:20" ht="49" x14ac:dyDescent="0.25">
      <c r="A3423" s="6">
        <f t="shared" si="212"/>
        <v>101.15</v>
      </c>
      <c r="B3423">
        <v>3421</v>
      </c>
      <c r="C3423" s="3" t="s">
        <v>3420</v>
      </c>
      <c r="D3423" s="3" t="s">
        <v>7531</v>
      </c>
      <c r="E3423"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42037.457905092589</v>
      </c>
      <c r="T3423" s="10">
        <f t="shared" si="215"/>
        <v>42067.457905092589</v>
      </c>
    </row>
    <row r="3424" spans="1:20" ht="49" x14ac:dyDescent="0.25">
      <c r="A3424" s="6">
        <f t="shared" si="212"/>
        <v>109.1</v>
      </c>
      <c r="B3424">
        <v>3422</v>
      </c>
      <c r="C3424" s="3" t="s">
        <v>3421</v>
      </c>
      <c r="D3424" s="3" t="s">
        <v>7532</v>
      </c>
      <c r="E3424">
        <v>3000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42323.228888888887</v>
      </c>
      <c r="T3424" s="10">
        <f t="shared" si="215"/>
        <v>42351.666666666664</v>
      </c>
    </row>
    <row r="3425" spans="1:20" ht="49" x14ac:dyDescent="0.25">
      <c r="A3425" s="6">
        <f t="shared" si="212"/>
        <v>140</v>
      </c>
      <c r="B3425">
        <v>3423</v>
      </c>
      <c r="C3425" s="3" t="s">
        <v>3422</v>
      </c>
      <c r="D3425" s="3" t="s">
        <v>7533</v>
      </c>
      <c r="E3425"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42088.578020833331</v>
      </c>
      <c r="T3425" s="10">
        <f t="shared" si="215"/>
        <v>42118.578020833331</v>
      </c>
    </row>
    <row r="3426" spans="1:20" ht="49" x14ac:dyDescent="0.25">
      <c r="A3426" s="6">
        <f t="shared" si="212"/>
        <v>103.58333333333334</v>
      </c>
      <c r="B3426">
        <v>3424</v>
      </c>
      <c r="C3426" s="3" t="s">
        <v>3423</v>
      </c>
      <c r="D3426" s="3" t="s">
        <v>7534</v>
      </c>
      <c r="E3426"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42018.343564814808</v>
      </c>
      <c r="T3426" s="10">
        <f t="shared" si="215"/>
        <v>42039.957638888889</v>
      </c>
    </row>
    <row r="3427" spans="1:20" ht="49" x14ac:dyDescent="0.25">
      <c r="A3427" s="6">
        <f t="shared" si="212"/>
        <v>102.97033333333331</v>
      </c>
      <c r="B3427">
        <v>3425</v>
      </c>
      <c r="C3427" s="3" t="s">
        <v>3424</v>
      </c>
      <c r="D3427" s="3" t="s">
        <v>7535</v>
      </c>
      <c r="E3427"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41884.28398148148</v>
      </c>
      <c r="T3427" s="10">
        <f t="shared" si="215"/>
        <v>41916.28398148148</v>
      </c>
    </row>
    <row r="3428" spans="1:20" ht="49" x14ac:dyDescent="0.25">
      <c r="A3428" s="6">
        <f t="shared" si="212"/>
        <v>108.13333333333333</v>
      </c>
      <c r="B3428">
        <v>3426</v>
      </c>
      <c r="C3428" s="3" t="s">
        <v>3425</v>
      </c>
      <c r="D3428" s="3" t="s">
        <v>7536</v>
      </c>
      <c r="E3428"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41883.723414351851</v>
      </c>
      <c r="T3428" s="10">
        <f t="shared" si="215"/>
        <v>41902.75</v>
      </c>
    </row>
    <row r="3429" spans="1:20" ht="49" x14ac:dyDescent="0.25">
      <c r="A3429" s="6">
        <f t="shared" si="212"/>
        <v>100</v>
      </c>
      <c r="B3429">
        <v>3427</v>
      </c>
      <c r="C3429" s="3" t="s">
        <v>3426</v>
      </c>
      <c r="D3429" s="3" t="s">
        <v>7537</v>
      </c>
      <c r="E3429">
        <v>1500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41792.311944444438</v>
      </c>
      <c r="T3429" s="10">
        <f t="shared" si="215"/>
        <v>41822.311944444438</v>
      </c>
    </row>
    <row r="3430" spans="1:20" ht="49" x14ac:dyDescent="0.25">
      <c r="A3430" s="6">
        <f t="shared" si="212"/>
        <v>102.75000000000001</v>
      </c>
      <c r="B3430">
        <v>3428</v>
      </c>
      <c r="C3430" s="3" t="s">
        <v>3427</v>
      </c>
      <c r="D3430" s="3" t="s">
        <v>7538</v>
      </c>
      <c r="E3430">
        <v>2000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42038.387118055551</v>
      </c>
      <c r="T3430" s="10">
        <f t="shared" si="215"/>
        <v>42063.374999999993</v>
      </c>
    </row>
    <row r="3431" spans="1:20" ht="49" x14ac:dyDescent="0.25">
      <c r="A3431" s="6">
        <f t="shared" si="212"/>
        <v>130</v>
      </c>
      <c r="B3431">
        <v>3429</v>
      </c>
      <c r="C3431" s="3" t="s">
        <v>3428</v>
      </c>
      <c r="D3431" s="3" t="s">
        <v>7539</v>
      </c>
      <c r="E3431">
        <v>150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42661.688206018516</v>
      </c>
      <c r="T3431" s="10">
        <f t="shared" si="215"/>
        <v>42675.688206018516</v>
      </c>
    </row>
    <row r="3432" spans="1:20" ht="49" x14ac:dyDescent="0.25">
      <c r="A3432" s="6">
        <f t="shared" si="212"/>
        <v>108.54949999999999</v>
      </c>
      <c r="B3432">
        <v>3430</v>
      </c>
      <c r="C3432" s="3" t="s">
        <v>3429</v>
      </c>
      <c r="D3432" s="3" t="s">
        <v>7540</v>
      </c>
      <c r="E3432">
        <v>2000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41820.612280092588</v>
      </c>
      <c r="T3432" s="10">
        <f t="shared" si="215"/>
        <v>41850.612280092588</v>
      </c>
    </row>
    <row r="3433" spans="1:20" ht="49" x14ac:dyDescent="0.25">
      <c r="A3433" s="6">
        <f t="shared" si="212"/>
        <v>100</v>
      </c>
      <c r="B3433">
        <v>3431</v>
      </c>
      <c r="C3433" s="3" t="s">
        <v>3430</v>
      </c>
      <c r="D3433" s="3" t="s">
        <v>7541</v>
      </c>
      <c r="E3433"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41839.397604166668</v>
      </c>
      <c r="T3433" s="10">
        <f t="shared" si="215"/>
        <v>41869.397604166668</v>
      </c>
    </row>
    <row r="3434" spans="1:20" ht="49" x14ac:dyDescent="0.25">
      <c r="A3434" s="6">
        <f t="shared" si="212"/>
        <v>109.65</v>
      </c>
      <c r="B3434">
        <v>3432</v>
      </c>
      <c r="C3434" s="3" t="s">
        <v>3431</v>
      </c>
      <c r="D3434" s="3" t="s">
        <v>7542</v>
      </c>
      <c r="E3434"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42380.247847222221</v>
      </c>
      <c r="T3434" s="10">
        <f t="shared" si="215"/>
        <v>42405.583333333336</v>
      </c>
    </row>
    <row r="3435" spans="1:20" ht="49" x14ac:dyDescent="0.25">
      <c r="A3435" s="6">
        <f t="shared" si="212"/>
        <v>100.26315789473684</v>
      </c>
      <c r="B3435">
        <v>3433</v>
      </c>
      <c r="C3435" s="3" t="s">
        <v>3432</v>
      </c>
      <c r="D3435" s="3" t="s">
        <v>7543</v>
      </c>
      <c r="E3435"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41775.729803240742</v>
      </c>
      <c r="T3435" s="10">
        <f t="shared" si="215"/>
        <v>41806.791666666664</v>
      </c>
    </row>
    <row r="3436" spans="1:20" ht="49" x14ac:dyDescent="0.25">
      <c r="A3436" s="6">
        <f t="shared" si="212"/>
        <v>105.55000000000001</v>
      </c>
      <c r="B3436">
        <v>3434</v>
      </c>
      <c r="C3436" s="3" t="s">
        <v>3433</v>
      </c>
      <c r="D3436" s="3" t="s">
        <v>7544</v>
      </c>
      <c r="E3436"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41800.047094907408</v>
      </c>
      <c r="T3436" s="10">
        <f t="shared" si="215"/>
        <v>41830.047094907408</v>
      </c>
    </row>
    <row r="3437" spans="1:20" ht="49" x14ac:dyDescent="0.25">
      <c r="A3437" s="6">
        <f t="shared" si="212"/>
        <v>112.00000000000001</v>
      </c>
      <c r="B3437">
        <v>3435</v>
      </c>
      <c r="C3437" s="3" t="s">
        <v>3434</v>
      </c>
      <c r="D3437" s="3" t="s">
        <v>7545</v>
      </c>
      <c r="E3437"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42572.283483796295</v>
      </c>
      <c r="T3437" s="10">
        <f t="shared" si="215"/>
        <v>42588.791666666664</v>
      </c>
    </row>
    <row r="3438" spans="1:20" ht="49" x14ac:dyDescent="0.25">
      <c r="A3438" s="6">
        <f t="shared" si="212"/>
        <v>105.89999999999999</v>
      </c>
      <c r="B3438">
        <v>3436</v>
      </c>
      <c r="C3438" s="3" t="s">
        <v>3435</v>
      </c>
      <c r="D3438" s="3" t="s">
        <v>7546</v>
      </c>
      <c r="E3438"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41851.208252314813</v>
      </c>
      <c r="T3438" s="10">
        <f t="shared" si="215"/>
        <v>41872.352777777778</v>
      </c>
    </row>
    <row r="3439" spans="1:20" ht="49" x14ac:dyDescent="0.25">
      <c r="A3439" s="6">
        <f t="shared" si="212"/>
        <v>101</v>
      </c>
      <c r="B3439">
        <v>3437</v>
      </c>
      <c r="C3439" s="3" t="s">
        <v>3436</v>
      </c>
      <c r="D3439" s="3" t="s">
        <v>7547</v>
      </c>
      <c r="E3439"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42205.377546296295</v>
      </c>
      <c r="T3439" s="10">
        <f t="shared" si="215"/>
        <v>42235.377546296295</v>
      </c>
    </row>
    <row r="3440" spans="1:20" ht="49" x14ac:dyDescent="0.25">
      <c r="A3440" s="6">
        <f t="shared" si="212"/>
        <v>104.2</v>
      </c>
      <c r="B3440">
        <v>3438</v>
      </c>
      <c r="C3440" s="3" t="s">
        <v>3437</v>
      </c>
      <c r="D3440" s="3" t="s">
        <v>7548</v>
      </c>
      <c r="E3440">
        <v>2500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42100.594525462955</v>
      </c>
      <c r="T3440" s="10">
        <f t="shared" si="215"/>
        <v>42126.541666666664</v>
      </c>
    </row>
    <row r="3441" spans="1:20" ht="33" x14ac:dyDescent="0.25">
      <c r="A3441" s="6">
        <f t="shared" si="212"/>
        <v>134.67833333333334</v>
      </c>
      <c r="B3441">
        <v>3439</v>
      </c>
      <c r="C3441" s="3" t="s">
        <v>3438</v>
      </c>
      <c r="D3441" s="3" t="s">
        <v>7549</v>
      </c>
      <c r="E3441"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42374.577893518515</v>
      </c>
      <c r="T3441" s="10">
        <f t="shared" si="215"/>
        <v>42387.874305555553</v>
      </c>
    </row>
    <row r="3442" spans="1:20" ht="49" x14ac:dyDescent="0.25">
      <c r="A3442" s="6">
        <f t="shared" si="212"/>
        <v>105.2184</v>
      </c>
      <c r="B3442">
        <v>3440</v>
      </c>
      <c r="C3442" s="3" t="s">
        <v>3439</v>
      </c>
      <c r="D3442" s="3" t="s">
        <v>7550</v>
      </c>
      <c r="E3442"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41808.789675925924</v>
      </c>
      <c r="T3442" s="10">
        <f t="shared" si="215"/>
        <v>41831.34375</v>
      </c>
    </row>
    <row r="3443" spans="1:20" ht="49" x14ac:dyDescent="0.25">
      <c r="A3443" s="6">
        <f t="shared" si="212"/>
        <v>102.60000000000001</v>
      </c>
      <c r="B3443">
        <v>3441</v>
      </c>
      <c r="C3443" s="3" t="s">
        <v>3440</v>
      </c>
      <c r="D3443" s="3" t="s">
        <v>7551</v>
      </c>
      <c r="E3443"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42294.096307870372</v>
      </c>
      <c r="T3443" s="10">
        <f t="shared" si="215"/>
        <v>42321.511805555558</v>
      </c>
    </row>
    <row r="3444" spans="1:20" ht="49" x14ac:dyDescent="0.25">
      <c r="A3444" s="6">
        <f t="shared" si="212"/>
        <v>100</v>
      </c>
      <c r="B3444">
        <v>3442</v>
      </c>
      <c r="C3444" s="3" t="s">
        <v>3441</v>
      </c>
      <c r="D3444" s="3" t="s">
        <v>7552</v>
      </c>
      <c r="E3444"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42124.50777777777</v>
      </c>
      <c r="T3444" s="10">
        <f t="shared" si="215"/>
        <v>42154.50777777777</v>
      </c>
    </row>
    <row r="3445" spans="1:20" ht="49" x14ac:dyDescent="0.25">
      <c r="A3445" s="6">
        <f t="shared" si="212"/>
        <v>185.5</v>
      </c>
      <c r="B3445">
        <v>3443</v>
      </c>
      <c r="C3445" s="3" t="s">
        <v>3442</v>
      </c>
      <c r="D3445" s="3" t="s">
        <v>7553</v>
      </c>
      <c r="E3445"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41861.191504629627</v>
      </c>
      <c r="T3445" s="10">
        <f t="shared" si="215"/>
        <v>41891.191504629627</v>
      </c>
    </row>
    <row r="3446" spans="1:20" ht="49" x14ac:dyDescent="0.25">
      <c r="A3446" s="6">
        <f t="shared" si="212"/>
        <v>288.99999999999994</v>
      </c>
      <c r="B3446">
        <v>3444</v>
      </c>
      <c r="C3446" s="3" t="s">
        <v>3443</v>
      </c>
      <c r="D3446" s="3" t="s">
        <v>7554</v>
      </c>
      <c r="E3446">
        <v>300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42520.95817129629</v>
      </c>
      <c r="T3446" s="10">
        <f t="shared" si="215"/>
        <v>42529.249305555553</v>
      </c>
    </row>
    <row r="3447" spans="1:20" ht="49" x14ac:dyDescent="0.25">
      <c r="A3447" s="6">
        <f t="shared" si="212"/>
        <v>100</v>
      </c>
      <c r="B3447">
        <v>3445</v>
      </c>
      <c r="C3447" s="3" t="s">
        <v>3444</v>
      </c>
      <c r="D3447" s="3" t="s">
        <v>7555</v>
      </c>
      <c r="E3447">
        <v>2000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42272.197175925925</v>
      </c>
      <c r="T3447" s="10">
        <f t="shared" si="215"/>
        <v>42300.197175925925</v>
      </c>
    </row>
    <row r="3448" spans="1:20" ht="49" x14ac:dyDescent="0.25">
      <c r="A3448" s="6">
        <f t="shared" si="212"/>
        <v>108.2</v>
      </c>
      <c r="B3448">
        <v>3446</v>
      </c>
      <c r="C3448" s="3" t="s">
        <v>3445</v>
      </c>
      <c r="D3448" s="3" t="s">
        <v>7556</v>
      </c>
      <c r="E3448">
        <v>1000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42016.499131944445</v>
      </c>
      <c r="T3448" s="10">
        <f t="shared" si="215"/>
        <v>42040.180555555555</v>
      </c>
    </row>
    <row r="3449" spans="1:20" ht="33" x14ac:dyDescent="0.25">
      <c r="A3449" s="6">
        <f t="shared" si="212"/>
        <v>107.80000000000001</v>
      </c>
      <c r="B3449">
        <v>3447</v>
      </c>
      <c r="C3449" s="3" t="s">
        <v>3446</v>
      </c>
      <c r="D3449" s="3" t="s">
        <v>7557</v>
      </c>
      <c r="E3449"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42402.555694444447</v>
      </c>
      <c r="T3449" s="10">
        <f t="shared" si="215"/>
        <v>42447.514027777775</v>
      </c>
    </row>
    <row r="3450" spans="1:20" ht="49" x14ac:dyDescent="0.25">
      <c r="A3450" s="6">
        <f t="shared" si="212"/>
        <v>109.76190476190477</v>
      </c>
      <c r="B3450">
        <v>3448</v>
      </c>
      <c r="C3450" s="3" t="s">
        <v>3447</v>
      </c>
      <c r="D3450" s="3" t="s">
        <v>7558</v>
      </c>
      <c r="E3450"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41959.785752314812</v>
      </c>
      <c r="T3450" s="10">
        <f t="shared" si="215"/>
        <v>41989.785752314812</v>
      </c>
    </row>
    <row r="3451" spans="1:20" ht="49" x14ac:dyDescent="0.25">
      <c r="A3451" s="6">
        <f t="shared" si="212"/>
        <v>170.625</v>
      </c>
      <c r="B3451">
        <v>3449</v>
      </c>
      <c r="C3451" s="3" t="s">
        <v>3448</v>
      </c>
      <c r="D3451" s="3" t="s">
        <v>7559</v>
      </c>
      <c r="E3451"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42531.719189814808</v>
      </c>
      <c r="T3451" s="10">
        <f t="shared" si="215"/>
        <v>42559.833333333336</v>
      </c>
    </row>
    <row r="3452" spans="1:20" ht="49" x14ac:dyDescent="0.25">
      <c r="A3452" s="6">
        <f t="shared" si="212"/>
        <v>152</v>
      </c>
      <c r="B3452">
        <v>3450</v>
      </c>
      <c r="C3452" s="3" t="s">
        <v>3449</v>
      </c>
      <c r="D3452" s="3" t="s">
        <v>7560</v>
      </c>
      <c r="E3452">
        <v>500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42036.371192129627</v>
      </c>
      <c r="T3452" s="10">
        <f t="shared" si="215"/>
        <v>42096.329525462956</v>
      </c>
    </row>
    <row r="3453" spans="1:20" ht="49" x14ac:dyDescent="0.25">
      <c r="A3453" s="6">
        <f t="shared" si="212"/>
        <v>101.23076923076924</v>
      </c>
      <c r="B3453">
        <v>3451</v>
      </c>
      <c r="C3453" s="3" t="s">
        <v>3450</v>
      </c>
      <c r="D3453" s="3" t="s">
        <v>7561</v>
      </c>
      <c r="E3453"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42088.390358796292</v>
      </c>
      <c r="T3453" s="10">
        <f t="shared" si="215"/>
        <v>42115.390358796292</v>
      </c>
    </row>
    <row r="3454" spans="1:20" ht="49" x14ac:dyDescent="0.25">
      <c r="A3454" s="6">
        <f t="shared" si="212"/>
        <v>153.19999999999999</v>
      </c>
      <c r="B3454">
        <v>3452</v>
      </c>
      <c r="C3454" s="3" t="s">
        <v>3451</v>
      </c>
      <c r="D3454" s="3" t="s">
        <v>7562</v>
      </c>
      <c r="E3454"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41820.305856481478</v>
      </c>
      <c r="T3454" s="10">
        <f t="shared" si="215"/>
        <v>41842.832638888889</v>
      </c>
    </row>
    <row r="3455" spans="1:20" ht="49" x14ac:dyDescent="0.25">
      <c r="A3455" s="6">
        <f t="shared" si="212"/>
        <v>128.33333333333331</v>
      </c>
      <c r="B3455">
        <v>3453</v>
      </c>
      <c r="C3455" s="3" t="s">
        <v>3452</v>
      </c>
      <c r="D3455" s="3" t="s">
        <v>7563</v>
      </c>
      <c r="E3455">
        <v>300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42535.645324074074</v>
      </c>
      <c r="T3455" s="10">
        <f t="shared" si="215"/>
        <v>42595.645324074074</v>
      </c>
    </row>
    <row r="3456" spans="1:20" ht="49" x14ac:dyDescent="0.25">
      <c r="A3456" s="6">
        <f t="shared" si="212"/>
        <v>100.71428571428571</v>
      </c>
      <c r="B3456">
        <v>3454</v>
      </c>
      <c r="C3456" s="3" t="s">
        <v>3453</v>
      </c>
      <c r="D3456" s="3" t="s">
        <v>7564</v>
      </c>
      <c r="E3456">
        <v>700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41821.365266203698</v>
      </c>
      <c r="T3456" s="10">
        <f t="shared" si="215"/>
        <v>41851.365266203698</v>
      </c>
    </row>
    <row r="3457" spans="1:20" ht="49" x14ac:dyDescent="0.25">
      <c r="A3457" s="6">
        <f t="shared" si="212"/>
        <v>100.64999999999999</v>
      </c>
      <c r="B3457">
        <v>3455</v>
      </c>
      <c r="C3457" s="3" t="s">
        <v>3454</v>
      </c>
      <c r="D3457" s="3" t="s">
        <v>7565</v>
      </c>
      <c r="E3457"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42626.416979166665</v>
      </c>
      <c r="T3457" s="10">
        <f t="shared" si="215"/>
        <v>42656.416979166665</v>
      </c>
    </row>
    <row r="3458" spans="1:20" ht="49" x14ac:dyDescent="0.25">
      <c r="A3458" s="6">
        <f t="shared" si="212"/>
        <v>191.3</v>
      </c>
      <c r="B3458">
        <v>3456</v>
      </c>
      <c r="C3458" s="3" t="s">
        <v>3455</v>
      </c>
      <c r="D3458" s="3" t="s">
        <v>7566</v>
      </c>
      <c r="E3458"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41820.872303240736</v>
      </c>
      <c r="T3458" s="10">
        <f t="shared" si="215"/>
        <v>41851.957638888889</v>
      </c>
    </row>
    <row r="3459" spans="1:20" ht="33" x14ac:dyDescent="0.25">
      <c r="A3459" s="6">
        <f t="shared" ref="A3459:A3522" si="216">((F3459-E3459)/E3459+1)*100</f>
        <v>140.20000000000002</v>
      </c>
      <c r="B3459">
        <v>3457</v>
      </c>
      <c r="C3459" s="3" t="s">
        <v>3456</v>
      </c>
      <c r="D3459" s="3" t="s">
        <v>7567</v>
      </c>
      <c r="E3459"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>
        <f t="shared" ref="P3459:P3522" si="217">F3459/M3459</f>
        <v>50.981818181818184</v>
      </c>
      <c r="Q3459" t="s">
        <v>8317</v>
      </c>
      <c r="R3459" t="s">
        <v>8318</v>
      </c>
      <c r="S3459" s="10">
        <f t="shared" ref="S3459:S3522" si="218">(((K3459/60)/60)/24)+DATE(1970,1,1)+(-8/24)</f>
        <v>42016.373344907406</v>
      </c>
      <c r="T3459" s="10">
        <f t="shared" ref="T3459:T3522" si="219">(((J3459/60)/60)/24)+DATE(1970,1,1)+(-8/24)</f>
        <v>42046.915972222218</v>
      </c>
    </row>
    <row r="3460" spans="1:20" ht="49" x14ac:dyDescent="0.25">
      <c r="A3460" s="6">
        <f t="shared" si="216"/>
        <v>124.33537832310839</v>
      </c>
      <c r="B3460">
        <v>3458</v>
      </c>
      <c r="C3460" s="3" t="s">
        <v>3457</v>
      </c>
      <c r="D3460" s="3" t="s">
        <v>7568</v>
      </c>
      <c r="E3460"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42010.869247685179</v>
      </c>
      <c r="T3460" s="10">
        <f t="shared" si="219"/>
        <v>42037.852083333331</v>
      </c>
    </row>
    <row r="3461" spans="1:20" ht="49" x14ac:dyDescent="0.25">
      <c r="A3461" s="6">
        <f t="shared" si="216"/>
        <v>126.2</v>
      </c>
      <c r="B3461">
        <v>3459</v>
      </c>
      <c r="C3461" s="3" t="s">
        <v>3458</v>
      </c>
      <c r="D3461" s="3" t="s">
        <v>7569</v>
      </c>
      <c r="E3461">
        <v>500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42480.146527777775</v>
      </c>
      <c r="T3461" s="10">
        <f t="shared" si="219"/>
        <v>42510.146527777775</v>
      </c>
    </row>
    <row r="3462" spans="1:20" ht="49" x14ac:dyDescent="0.25">
      <c r="A3462" s="6">
        <f t="shared" si="216"/>
        <v>190</v>
      </c>
      <c r="B3462">
        <v>3460</v>
      </c>
      <c r="C3462" s="3" t="s">
        <v>3459</v>
      </c>
      <c r="D3462" s="3" t="s">
        <v>7570</v>
      </c>
      <c r="E3462">
        <v>500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41852.193888888884</v>
      </c>
      <c r="T3462" s="10">
        <f t="shared" si="219"/>
        <v>41866.193888888884</v>
      </c>
    </row>
    <row r="3463" spans="1:20" ht="49" x14ac:dyDescent="0.25">
      <c r="A3463" s="6">
        <f t="shared" si="216"/>
        <v>139</v>
      </c>
      <c r="B3463">
        <v>3461</v>
      </c>
      <c r="C3463" s="3" t="s">
        <v>3460</v>
      </c>
      <c r="D3463" s="3" t="s">
        <v>7571</v>
      </c>
      <c r="E3463"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42643.299525462957</v>
      </c>
      <c r="T3463" s="10">
        <f t="shared" si="219"/>
        <v>42671.791666666664</v>
      </c>
    </row>
    <row r="3464" spans="1:20" ht="49" x14ac:dyDescent="0.25">
      <c r="A3464" s="6">
        <f t="shared" si="216"/>
        <v>202</v>
      </c>
      <c r="B3464">
        <v>3462</v>
      </c>
      <c r="C3464" s="3" t="s">
        <v>3461</v>
      </c>
      <c r="D3464" s="3" t="s">
        <v>7572</v>
      </c>
      <c r="E3464"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42179.565138888887</v>
      </c>
      <c r="T3464" s="10">
        <f t="shared" si="219"/>
        <v>42195.416666666664</v>
      </c>
    </row>
    <row r="3465" spans="1:20" ht="49" x14ac:dyDescent="0.25">
      <c r="A3465" s="6">
        <f t="shared" si="216"/>
        <v>103.38000000000001</v>
      </c>
      <c r="B3465">
        <v>3463</v>
      </c>
      <c r="C3465" s="3" t="s">
        <v>3462</v>
      </c>
      <c r="D3465" s="3" t="s">
        <v>7573</v>
      </c>
      <c r="E3465">
        <v>10000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42612.585474537038</v>
      </c>
      <c r="T3465" s="10">
        <f t="shared" si="219"/>
        <v>42653.832638888889</v>
      </c>
    </row>
    <row r="3466" spans="1:20" ht="49" x14ac:dyDescent="0.25">
      <c r="A3466" s="6">
        <f t="shared" si="216"/>
        <v>102.3236</v>
      </c>
      <c r="B3466">
        <v>3464</v>
      </c>
      <c r="C3466" s="3" t="s">
        <v>3463</v>
      </c>
      <c r="D3466" s="3" t="s">
        <v>7574</v>
      </c>
      <c r="E3466"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42574.796724537031</v>
      </c>
      <c r="T3466" s="10">
        <f t="shared" si="219"/>
        <v>42604.796724537031</v>
      </c>
    </row>
    <row r="3467" spans="1:20" ht="49" x14ac:dyDescent="0.25">
      <c r="A3467" s="6">
        <f t="shared" si="216"/>
        <v>103</v>
      </c>
      <c r="B3467">
        <v>3465</v>
      </c>
      <c r="C3467" s="3" t="s">
        <v>3464</v>
      </c>
      <c r="D3467" s="3" t="s">
        <v>7575</v>
      </c>
      <c r="E3467">
        <v>2000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42200.292499999996</v>
      </c>
      <c r="T3467" s="10">
        <f t="shared" si="219"/>
        <v>42225.333333333336</v>
      </c>
    </row>
    <row r="3468" spans="1:20" ht="33" x14ac:dyDescent="0.25">
      <c r="A3468" s="6">
        <f t="shared" si="216"/>
        <v>127.14285714285714</v>
      </c>
      <c r="B3468">
        <v>3466</v>
      </c>
      <c r="C3468" s="3" t="s">
        <v>3465</v>
      </c>
      <c r="D3468" s="3" t="s">
        <v>7576</v>
      </c>
      <c r="E3468"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42419.685763888883</v>
      </c>
      <c r="T3468" s="10">
        <f t="shared" si="219"/>
        <v>42479.644097222219</v>
      </c>
    </row>
    <row r="3469" spans="1:20" ht="18" x14ac:dyDescent="0.25">
      <c r="A3469" s="6">
        <f t="shared" si="216"/>
        <v>101</v>
      </c>
      <c r="B3469">
        <v>3467</v>
      </c>
      <c r="C3469" s="3" t="s">
        <v>3466</v>
      </c>
      <c r="D3469" s="3" t="s">
        <v>7577</v>
      </c>
      <c r="E3469"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42053.338333333326</v>
      </c>
      <c r="T3469" s="10">
        <f t="shared" si="219"/>
        <v>42083.296666666669</v>
      </c>
    </row>
    <row r="3470" spans="1:20" ht="49" x14ac:dyDescent="0.25">
      <c r="A3470" s="6">
        <f t="shared" si="216"/>
        <v>121.78</v>
      </c>
      <c r="B3470">
        <v>3468</v>
      </c>
      <c r="C3470" s="3" t="s">
        <v>3467</v>
      </c>
      <c r="D3470" s="3" t="s">
        <v>7578</v>
      </c>
      <c r="E3470"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42605.432048611103</v>
      </c>
      <c r="T3470" s="10">
        <f t="shared" si="219"/>
        <v>42633.791666666664</v>
      </c>
    </row>
    <row r="3471" spans="1:20" ht="49" x14ac:dyDescent="0.25">
      <c r="A3471" s="6">
        <f t="shared" si="216"/>
        <v>113.39285714285714</v>
      </c>
      <c r="B3471">
        <v>3469</v>
      </c>
      <c r="C3471" s="3" t="s">
        <v>3468</v>
      </c>
      <c r="D3471" s="3" t="s">
        <v>7579</v>
      </c>
      <c r="E3471"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42458.308391203704</v>
      </c>
      <c r="T3471" s="10">
        <f t="shared" si="219"/>
        <v>42488.308391203704</v>
      </c>
    </row>
    <row r="3472" spans="1:20" ht="33" x14ac:dyDescent="0.25">
      <c r="A3472" s="6">
        <f t="shared" si="216"/>
        <v>150</v>
      </c>
      <c r="B3472">
        <v>3470</v>
      </c>
      <c r="C3472" s="3" t="s">
        <v>3469</v>
      </c>
      <c r="D3472" s="3" t="s">
        <v>7580</v>
      </c>
      <c r="E3472"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42528.688680555548</v>
      </c>
      <c r="T3472" s="10">
        <f t="shared" si="219"/>
        <v>42566.568055555552</v>
      </c>
    </row>
    <row r="3473" spans="1:20" ht="49" x14ac:dyDescent="0.25">
      <c r="A3473" s="6">
        <f t="shared" si="216"/>
        <v>214.6</v>
      </c>
      <c r="B3473">
        <v>3471</v>
      </c>
      <c r="C3473" s="3" t="s">
        <v>3470</v>
      </c>
      <c r="D3473" s="3" t="s">
        <v>7581</v>
      </c>
      <c r="E3473">
        <v>500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41841.487152777772</v>
      </c>
      <c r="T3473" s="10">
        <f t="shared" si="219"/>
        <v>41882.5</v>
      </c>
    </row>
    <row r="3474" spans="1:20" ht="49" x14ac:dyDescent="0.25">
      <c r="A3474" s="6">
        <f t="shared" si="216"/>
        <v>102.05</v>
      </c>
      <c r="B3474">
        <v>3472</v>
      </c>
      <c r="C3474" s="3" t="s">
        <v>3471</v>
      </c>
      <c r="D3474" s="3" t="s">
        <v>7582</v>
      </c>
      <c r="E3474"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41927.837164351848</v>
      </c>
      <c r="T3474" s="10">
        <f t="shared" si="219"/>
        <v>41948.915972222218</v>
      </c>
    </row>
    <row r="3475" spans="1:20" ht="49" x14ac:dyDescent="0.25">
      <c r="A3475" s="6">
        <f t="shared" si="216"/>
        <v>100</v>
      </c>
      <c r="B3475">
        <v>3473</v>
      </c>
      <c r="C3475" s="3" t="s">
        <v>3472</v>
      </c>
      <c r="D3475" s="3" t="s">
        <v>7583</v>
      </c>
      <c r="E3475"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42062.501111111109</v>
      </c>
      <c r="T3475" s="10">
        <f t="shared" si="219"/>
        <v>42083.518749999996</v>
      </c>
    </row>
    <row r="3476" spans="1:20" ht="49" x14ac:dyDescent="0.25">
      <c r="A3476" s="6">
        <f t="shared" si="216"/>
        <v>101</v>
      </c>
      <c r="B3476">
        <v>3474</v>
      </c>
      <c r="C3476" s="3" t="s">
        <v>3473</v>
      </c>
      <c r="D3476" s="3" t="s">
        <v>7584</v>
      </c>
      <c r="E3476">
        <v>2000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42541.168182870366</v>
      </c>
      <c r="T3476" s="10">
        <f t="shared" si="219"/>
        <v>42571.168182870366</v>
      </c>
    </row>
    <row r="3477" spans="1:20" ht="49" x14ac:dyDescent="0.25">
      <c r="A3477" s="6">
        <f t="shared" si="216"/>
        <v>113.33333333333333</v>
      </c>
      <c r="B3477">
        <v>3475</v>
      </c>
      <c r="C3477" s="3" t="s">
        <v>3474</v>
      </c>
      <c r="D3477" s="3" t="s">
        <v>7585</v>
      </c>
      <c r="E3477">
        <v>300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41918.547499999993</v>
      </c>
      <c r="T3477" s="10">
        <f t="shared" si="219"/>
        <v>41945.666666666664</v>
      </c>
    </row>
    <row r="3478" spans="1:20" ht="49" x14ac:dyDescent="0.25">
      <c r="A3478" s="6">
        <f t="shared" si="216"/>
        <v>104</v>
      </c>
      <c r="B3478">
        <v>3476</v>
      </c>
      <c r="C3478" s="3" t="s">
        <v>3475</v>
      </c>
      <c r="D3478" s="3" t="s">
        <v>7586</v>
      </c>
      <c r="E3478"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41920.946643518517</v>
      </c>
      <c r="T3478" s="10">
        <f t="shared" si="219"/>
        <v>41938.791666666664</v>
      </c>
    </row>
    <row r="3479" spans="1:20" ht="49" x14ac:dyDescent="0.25">
      <c r="A3479" s="6">
        <f t="shared" si="216"/>
        <v>115.33333333333333</v>
      </c>
      <c r="B3479">
        <v>3477</v>
      </c>
      <c r="C3479" s="3" t="s">
        <v>3476</v>
      </c>
      <c r="D3479" s="3" t="s">
        <v>7587</v>
      </c>
      <c r="E3479"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42128.403275462959</v>
      </c>
      <c r="T3479" s="10">
        <f t="shared" si="219"/>
        <v>42140.791666666664</v>
      </c>
    </row>
    <row r="3480" spans="1:20" ht="49" x14ac:dyDescent="0.25">
      <c r="A3480" s="6">
        <f t="shared" si="216"/>
        <v>112.85000000000001</v>
      </c>
      <c r="B3480">
        <v>3478</v>
      </c>
      <c r="C3480" s="3" t="s">
        <v>3477</v>
      </c>
      <c r="D3480" s="3" t="s">
        <v>7588</v>
      </c>
      <c r="E3480"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42053.583587962967</v>
      </c>
      <c r="T3480" s="10">
        <f t="shared" si="219"/>
        <v>42079.541666666664</v>
      </c>
    </row>
    <row r="3481" spans="1:20" ht="49" x14ac:dyDescent="0.25">
      <c r="A3481" s="6">
        <f t="shared" si="216"/>
        <v>127.86666666666666</v>
      </c>
      <c r="B3481">
        <v>3479</v>
      </c>
      <c r="C3481" s="3" t="s">
        <v>3478</v>
      </c>
      <c r="D3481" s="3" t="s">
        <v>7589</v>
      </c>
      <c r="E3481">
        <v>1500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41781.521759259253</v>
      </c>
      <c r="T3481" s="10">
        <f t="shared" si="219"/>
        <v>41811.521759259253</v>
      </c>
    </row>
    <row r="3482" spans="1:20" ht="49" x14ac:dyDescent="0.25">
      <c r="A3482" s="6">
        <f t="shared" si="216"/>
        <v>142.66666666666669</v>
      </c>
      <c r="B3482">
        <v>3480</v>
      </c>
      <c r="C3482" s="3" t="s">
        <v>3479</v>
      </c>
      <c r="D3482" s="3" t="s">
        <v>7590</v>
      </c>
      <c r="E3482"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42170.984108796292</v>
      </c>
      <c r="T3482" s="10">
        <f t="shared" si="219"/>
        <v>42195.541666666664</v>
      </c>
    </row>
    <row r="3483" spans="1:20" ht="49" x14ac:dyDescent="0.25">
      <c r="A3483" s="6">
        <f t="shared" si="216"/>
        <v>118.8</v>
      </c>
      <c r="B3483">
        <v>3481</v>
      </c>
      <c r="C3483" s="3" t="s">
        <v>3480</v>
      </c>
      <c r="D3483" s="3" t="s">
        <v>7591</v>
      </c>
      <c r="E3483">
        <v>10000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41988.914212962954</v>
      </c>
      <c r="T3483" s="10">
        <f t="shared" si="219"/>
        <v>42005.914212962954</v>
      </c>
    </row>
    <row r="3484" spans="1:20" ht="49" x14ac:dyDescent="0.25">
      <c r="A3484" s="6">
        <f t="shared" si="216"/>
        <v>138.33333333333334</v>
      </c>
      <c r="B3484">
        <v>3482</v>
      </c>
      <c r="C3484" s="3" t="s">
        <v>3481</v>
      </c>
      <c r="D3484" s="3" t="s">
        <v>7592</v>
      </c>
      <c r="E3484">
        <v>3000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41796.438263888886</v>
      </c>
      <c r="T3484" s="10">
        <f t="shared" si="219"/>
        <v>41826.438263888886</v>
      </c>
    </row>
    <row r="3485" spans="1:20" ht="49" x14ac:dyDescent="0.25">
      <c r="A3485" s="6">
        <f t="shared" si="216"/>
        <v>159.94029850746267</v>
      </c>
      <c r="B3485">
        <v>3483</v>
      </c>
      <c r="C3485" s="3" t="s">
        <v>3482</v>
      </c>
      <c r="D3485" s="3" t="s">
        <v>7593</v>
      </c>
      <c r="E3485"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41793.335428240738</v>
      </c>
      <c r="T3485" s="10">
        <f t="shared" si="219"/>
        <v>41823.335428240738</v>
      </c>
    </row>
    <row r="3486" spans="1:20" ht="49" x14ac:dyDescent="0.25">
      <c r="A3486" s="6">
        <f t="shared" si="216"/>
        <v>114.24000000000001</v>
      </c>
      <c r="B3486">
        <v>3484</v>
      </c>
      <c r="C3486" s="3" t="s">
        <v>3483</v>
      </c>
      <c r="D3486" s="3" t="s">
        <v>7594</v>
      </c>
      <c r="E3486"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42506.427071759252</v>
      </c>
      <c r="T3486" s="10">
        <f t="shared" si="219"/>
        <v>42536.427071759252</v>
      </c>
    </row>
    <row r="3487" spans="1:20" ht="49" x14ac:dyDescent="0.25">
      <c r="A3487" s="6">
        <f t="shared" si="216"/>
        <v>100.60606060606061</v>
      </c>
      <c r="B3487">
        <v>3485</v>
      </c>
      <c r="C3487" s="3" t="s">
        <v>3484</v>
      </c>
      <c r="D3487" s="3" t="s">
        <v>7595</v>
      </c>
      <c r="E3487"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42372.359722222223</v>
      </c>
      <c r="T3487" s="10">
        <f t="shared" si="219"/>
        <v>42402.359722222223</v>
      </c>
    </row>
    <row r="3488" spans="1:20" ht="49" x14ac:dyDescent="0.25">
      <c r="A3488" s="6">
        <f t="shared" si="216"/>
        <v>155.20000000000002</v>
      </c>
      <c r="B3488">
        <v>3486</v>
      </c>
      <c r="C3488" s="3" t="s">
        <v>3485</v>
      </c>
      <c r="D3488" s="3" t="s">
        <v>7596</v>
      </c>
      <c r="E3488"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42126.541678240734</v>
      </c>
      <c r="T3488" s="10">
        <f t="shared" si="219"/>
        <v>42157.957638888889</v>
      </c>
    </row>
    <row r="3489" spans="1:20" ht="49" x14ac:dyDescent="0.25">
      <c r="A3489" s="6">
        <f t="shared" si="216"/>
        <v>127.75000000000001</v>
      </c>
      <c r="B3489">
        <v>3487</v>
      </c>
      <c r="C3489" s="3" t="s">
        <v>3486</v>
      </c>
      <c r="D3489" s="3" t="s">
        <v>7597</v>
      </c>
      <c r="E3489">
        <v>2000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42149.607083333329</v>
      </c>
      <c r="T3489" s="10">
        <f t="shared" si="219"/>
        <v>42179.607083333329</v>
      </c>
    </row>
    <row r="3490" spans="1:20" ht="49" x14ac:dyDescent="0.25">
      <c r="A3490" s="6">
        <f t="shared" si="216"/>
        <v>121.2</v>
      </c>
      <c r="B3490">
        <v>3488</v>
      </c>
      <c r="C3490" s="3" t="s">
        <v>3487</v>
      </c>
      <c r="D3490" s="3" t="s">
        <v>7598</v>
      </c>
      <c r="E3490"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42087.43472222222</v>
      </c>
      <c r="T3490" s="10">
        <f t="shared" si="219"/>
        <v>42111.333333333336</v>
      </c>
    </row>
    <row r="3491" spans="1:20" ht="49" x14ac:dyDescent="0.25">
      <c r="A3491" s="6">
        <f t="shared" si="216"/>
        <v>112.7</v>
      </c>
      <c r="B3491">
        <v>3489</v>
      </c>
      <c r="C3491" s="3" t="s">
        <v>3488</v>
      </c>
      <c r="D3491" s="3" t="s">
        <v>7599</v>
      </c>
      <c r="E3491">
        <v>5000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41753.302442129629</v>
      </c>
      <c r="T3491" s="10">
        <f t="shared" si="219"/>
        <v>41783.541666666664</v>
      </c>
    </row>
    <row r="3492" spans="1:20" ht="49" x14ac:dyDescent="0.25">
      <c r="A3492" s="6">
        <f t="shared" si="216"/>
        <v>127.49999999999999</v>
      </c>
      <c r="B3492">
        <v>3490</v>
      </c>
      <c r="C3492" s="3" t="s">
        <v>3489</v>
      </c>
      <c r="D3492" s="3" t="s">
        <v>7600</v>
      </c>
      <c r="E3492"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42443.469027777777</v>
      </c>
      <c r="T3492" s="10">
        <f t="shared" si="219"/>
        <v>42473.469027777777</v>
      </c>
    </row>
    <row r="3493" spans="1:20" ht="49" x14ac:dyDescent="0.25">
      <c r="A3493" s="6">
        <f t="shared" si="216"/>
        <v>158.19999999999999</v>
      </c>
      <c r="B3493">
        <v>3491</v>
      </c>
      <c r="C3493" s="3" t="s">
        <v>3490</v>
      </c>
      <c r="D3493" s="3" t="s">
        <v>7601</v>
      </c>
      <c r="E3493"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42120.916481481479</v>
      </c>
      <c r="T3493" s="10">
        <f t="shared" si="219"/>
        <v>42141.916481481479</v>
      </c>
    </row>
    <row r="3494" spans="1:20" ht="49" x14ac:dyDescent="0.25">
      <c r="A3494" s="6">
        <f t="shared" si="216"/>
        <v>105.26894736842105</v>
      </c>
      <c r="B3494">
        <v>3492</v>
      </c>
      <c r="C3494" s="3" t="s">
        <v>3491</v>
      </c>
      <c r="D3494" s="3" t="s">
        <v>7602</v>
      </c>
      <c r="E3494"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42267.675891203697</v>
      </c>
      <c r="T3494" s="10">
        <f t="shared" si="219"/>
        <v>42302.675891203697</v>
      </c>
    </row>
    <row r="3495" spans="1:20" ht="49" x14ac:dyDescent="0.25">
      <c r="A3495" s="6">
        <f t="shared" si="216"/>
        <v>100</v>
      </c>
      <c r="B3495">
        <v>3493</v>
      </c>
      <c r="C3495" s="3" t="s">
        <v>3492</v>
      </c>
      <c r="D3495" s="3" t="s">
        <v>7603</v>
      </c>
      <c r="E3495"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41848.532824074071</v>
      </c>
      <c r="T3495" s="10">
        <f t="shared" si="219"/>
        <v>41867.882638888885</v>
      </c>
    </row>
    <row r="3496" spans="1:20" ht="49" x14ac:dyDescent="0.25">
      <c r="A3496" s="6">
        <f t="shared" si="216"/>
        <v>100</v>
      </c>
      <c r="B3496">
        <v>3494</v>
      </c>
      <c r="C3496" s="3" t="s">
        <v>3493</v>
      </c>
      <c r="D3496" s="3" t="s">
        <v>7604</v>
      </c>
      <c r="E3496"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42688.881655092591</v>
      </c>
      <c r="T3496" s="10">
        <f t="shared" si="219"/>
        <v>42699.916666666664</v>
      </c>
    </row>
    <row r="3497" spans="1:20" ht="49" x14ac:dyDescent="0.25">
      <c r="A3497" s="6">
        <f t="shared" si="216"/>
        <v>106.86</v>
      </c>
      <c r="B3497">
        <v>3495</v>
      </c>
      <c r="C3497" s="3" t="s">
        <v>3494</v>
      </c>
      <c r="D3497" s="3" t="s">
        <v>7605</v>
      </c>
      <c r="E3497">
        <v>5000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41915.429502314815</v>
      </c>
      <c r="T3497" s="10">
        <f t="shared" si="219"/>
        <v>41944.387499999997</v>
      </c>
    </row>
    <row r="3498" spans="1:20" ht="49" x14ac:dyDescent="0.25">
      <c r="A3498" s="6">
        <f t="shared" si="216"/>
        <v>124.4</v>
      </c>
      <c r="B3498">
        <v>3496</v>
      </c>
      <c r="C3498" s="3" t="s">
        <v>3495</v>
      </c>
      <c r="D3498" s="3" t="s">
        <v>7606</v>
      </c>
      <c r="E3498"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42584.513495370367</v>
      </c>
      <c r="T3498" s="10">
        <f t="shared" si="219"/>
        <v>42624.513495370367</v>
      </c>
    </row>
    <row r="3499" spans="1:20" ht="49" x14ac:dyDescent="0.25">
      <c r="A3499" s="6">
        <f t="shared" si="216"/>
        <v>108.70406189555126</v>
      </c>
      <c r="B3499">
        <v>3497</v>
      </c>
      <c r="C3499" s="3" t="s">
        <v>3496</v>
      </c>
      <c r="D3499" s="3" t="s">
        <v>7607</v>
      </c>
      <c r="E3499"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42511.408611111103</v>
      </c>
      <c r="T3499" s="10">
        <f t="shared" si="219"/>
        <v>42523.583333333336</v>
      </c>
    </row>
    <row r="3500" spans="1:20" ht="49" x14ac:dyDescent="0.25">
      <c r="A3500" s="6">
        <f t="shared" si="216"/>
        <v>102.42424242424242</v>
      </c>
      <c r="B3500">
        <v>3498</v>
      </c>
      <c r="C3500" s="3" t="s">
        <v>3497</v>
      </c>
      <c r="D3500" s="3" t="s">
        <v>7608</v>
      </c>
      <c r="E3500">
        <v>1650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42458.825277777774</v>
      </c>
      <c r="T3500" s="10">
        <f t="shared" si="219"/>
        <v>42518.572222222218</v>
      </c>
    </row>
    <row r="3501" spans="1:20" ht="49" x14ac:dyDescent="0.25">
      <c r="A3501" s="6">
        <f t="shared" si="216"/>
        <v>105.5</v>
      </c>
      <c r="B3501">
        <v>3499</v>
      </c>
      <c r="C3501" s="3" t="s">
        <v>3498</v>
      </c>
      <c r="D3501" s="3" t="s">
        <v>7609</v>
      </c>
      <c r="E3501"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42131.702835648146</v>
      </c>
      <c r="T3501" s="10">
        <f t="shared" si="219"/>
        <v>42185.957638888889</v>
      </c>
    </row>
    <row r="3502" spans="1:20" ht="49" x14ac:dyDescent="0.25">
      <c r="A3502" s="6">
        <f t="shared" si="216"/>
        <v>106.3</v>
      </c>
      <c r="B3502">
        <v>3500</v>
      </c>
      <c r="C3502" s="3" t="s">
        <v>3499</v>
      </c>
      <c r="D3502" s="3" t="s">
        <v>7610</v>
      </c>
      <c r="E3502"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42419.586087962954</v>
      </c>
      <c r="T3502" s="10">
        <f t="shared" si="219"/>
        <v>42435.874305555553</v>
      </c>
    </row>
    <row r="3503" spans="1:20" ht="49" x14ac:dyDescent="0.25">
      <c r="A3503" s="6">
        <f t="shared" si="216"/>
        <v>100.66666666666666</v>
      </c>
      <c r="B3503">
        <v>3501</v>
      </c>
      <c r="C3503" s="3" t="s">
        <v>3500</v>
      </c>
      <c r="D3503" s="3" t="s">
        <v>7611</v>
      </c>
      <c r="E3503">
        <v>1500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42233.430497685178</v>
      </c>
      <c r="T3503" s="10">
        <f t="shared" si="219"/>
        <v>42258.430497685178</v>
      </c>
    </row>
    <row r="3504" spans="1:20" ht="49" x14ac:dyDescent="0.25">
      <c r="A3504" s="6">
        <f t="shared" si="216"/>
        <v>105.4</v>
      </c>
      <c r="B3504">
        <v>3502</v>
      </c>
      <c r="C3504" s="3" t="s">
        <v>3501</v>
      </c>
      <c r="D3504" s="3" t="s">
        <v>7612</v>
      </c>
      <c r="E3504"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42430.506064814814</v>
      </c>
      <c r="T3504" s="10">
        <f t="shared" si="219"/>
        <v>42444.832638888889</v>
      </c>
    </row>
    <row r="3505" spans="1:20" ht="49" x14ac:dyDescent="0.25">
      <c r="A3505" s="6">
        <f t="shared" si="216"/>
        <v>107.56000000000002</v>
      </c>
      <c r="B3505">
        <v>3503</v>
      </c>
      <c r="C3505" s="3" t="s">
        <v>3502</v>
      </c>
      <c r="D3505" s="3" t="s">
        <v>7613</v>
      </c>
      <c r="E3505">
        <v>2500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42545.144999999997</v>
      </c>
      <c r="T3505" s="10">
        <f t="shared" si="219"/>
        <v>42575.144999999997</v>
      </c>
    </row>
    <row r="3506" spans="1:20" ht="49" x14ac:dyDescent="0.25">
      <c r="A3506" s="6">
        <f t="shared" si="216"/>
        <v>100</v>
      </c>
      <c r="B3506">
        <v>3504</v>
      </c>
      <c r="C3506" s="3" t="s">
        <v>3503</v>
      </c>
      <c r="D3506" s="3" t="s">
        <v>7614</v>
      </c>
      <c r="E3506"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42297.415405092594</v>
      </c>
      <c r="T3506" s="10">
        <f t="shared" si="219"/>
        <v>42327.457071759258</v>
      </c>
    </row>
    <row r="3507" spans="1:20" ht="97" x14ac:dyDescent="0.25">
      <c r="A3507" s="6">
        <f t="shared" si="216"/>
        <v>103.76</v>
      </c>
      <c r="B3507">
        <v>3505</v>
      </c>
      <c r="C3507" s="3" t="s">
        <v>3504</v>
      </c>
      <c r="D3507" s="3" t="s">
        <v>7615</v>
      </c>
      <c r="E3507"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41760.602372685185</v>
      </c>
      <c r="T3507" s="10">
        <f t="shared" si="219"/>
        <v>41771.833333333328</v>
      </c>
    </row>
    <row r="3508" spans="1:20" ht="49" x14ac:dyDescent="0.25">
      <c r="A3508" s="6">
        <f t="shared" si="216"/>
        <v>101.49999999999999</v>
      </c>
      <c r="B3508">
        <v>3506</v>
      </c>
      <c r="C3508" s="3" t="s">
        <v>3505</v>
      </c>
      <c r="D3508" s="3" t="s">
        <v>7616</v>
      </c>
      <c r="E3508"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41829.400925925926</v>
      </c>
      <c r="T3508" s="10">
        <f t="shared" si="219"/>
        <v>41874.400925925926</v>
      </c>
    </row>
    <row r="3509" spans="1:20" ht="33" x14ac:dyDescent="0.25">
      <c r="A3509" s="6">
        <f t="shared" si="216"/>
        <v>104.4</v>
      </c>
      <c r="B3509">
        <v>3507</v>
      </c>
      <c r="C3509" s="3" t="s">
        <v>3506</v>
      </c>
      <c r="D3509" s="3" t="s">
        <v>7617</v>
      </c>
      <c r="E3509"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42491.589548611104</v>
      </c>
      <c r="T3509" s="10">
        <f t="shared" si="219"/>
        <v>42521.589548611104</v>
      </c>
    </row>
    <row r="3510" spans="1:20" ht="49" x14ac:dyDescent="0.25">
      <c r="A3510" s="6">
        <f t="shared" si="216"/>
        <v>180</v>
      </c>
      <c r="B3510">
        <v>3508</v>
      </c>
      <c r="C3510" s="3" t="s">
        <v>3507</v>
      </c>
      <c r="D3510" s="3" t="s">
        <v>7618</v>
      </c>
      <c r="E3510">
        <v>100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42477.396446759252</v>
      </c>
      <c r="T3510" s="10">
        <f t="shared" si="219"/>
        <v>42500.541666666664</v>
      </c>
    </row>
    <row r="3511" spans="1:20" ht="49" x14ac:dyDescent="0.25">
      <c r="A3511" s="6">
        <f t="shared" si="216"/>
        <v>106.33333333333333</v>
      </c>
      <c r="B3511">
        <v>3509</v>
      </c>
      <c r="C3511" s="3" t="s">
        <v>3508</v>
      </c>
      <c r="D3511" s="3" t="s">
        <v>7619</v>
      </c>
      <c r="E3511"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41950.526226851849</v>
      </c>
      <c r="T3511" s="10">
        <f t="shared" si="219"/>
        <v>41963.871527777774</v>
      </c>
    </row>
    <row r="3512" spans="1:20" ht="49" x14ac:dyDescent="0.25">
      <c r="A3512" s="6">
        <f t="shared" si="216"/>
        <v>100.55555555555556</v>
      </c>
      <c r="B3512">
        <v>3510</v>
      </c>
      <c r="C3512" s="3" t="s">
        <v>3509</v>
      </c>
      <c r="D3512" s="3" t="s">
        <v>7620</v>
      </c>
      <c r="E3512"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41802.287569444445</v>
      </c>
      <c r="T3512" s="10">
        <f t="shared" si="219"/>
        <v>41822.287569444445</v>
      </c>
    </row>
    <row r="3513" spans="1:20" ht="49" x14ac:dyDescent="0.25">
      <c r="A3513" s="6">
        <f t="shared" si="216"/>
        <v>101.2</v>
      </c>
      <c r="B3513">
        <v>3511</v>
      </c>
      <c r="C3513" s="3" t="s">
        <v>3510</v>
      </c>
      <c r="D3513" s="3" t="s">
        <v>7621</v>
      </c>
      <c r="E3513">
        <v>1500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41927.540451388886</v>
      </c>
      <c r="T3513" s="10">
        <f t="shared" si="219"/>
        <v>41950.4375</v>
      </c>
    </row>
    <row r="3514" spans="1:20" ht="49" x14ac:dyDescent="0.25">
      <c r="A3514" s="6">
        <f t="shared" si="216"/>
        <v>100</v>
      </c>
      <c r="B3514">
        <v>3512</v>
      </c>
      <c r="C3514" s="3" t="s">
        <v>3511</v>
      </c>
      <c r="D3514" s="3" t="s">
        <v>7622</v>
      </c>
      <c r="E3514">
        <v>1000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42057.203611111108</v>
      </c>
      <c r="T3514" s="10">
        <f t="shared" si="219"/>
        <v>42117.161944444444</v>
      </c>
    </row>
    <row r="3515" spans="1:20" ht="49" x14ac:dyDescent="0.25">
      <c r="A3515" s="6">
        <f t="shared" si="216"/>
        <v>118.39285714285714</v>
      </c>
      <c r="B3515">
        <v>3513</v>
      </c>
      <c r="C3515" s="3" t="s">
        <v>3512</v>
      </c>
      <c r="D3515" s="3" t="s">
        <v>7623</v>
      </c>
      <c r="E3515"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41780.762870370367</v>
      </c>
      <c r="T3515" s="10">
        <f t="shared" si="219"/>
        <v>41793.874305555553</v>
      </c>
    </row>
    <row r="3516" spans="1:20" ht="49" x14ac:dyDescent="0.25">
      <c r="A3516" s="6">
        <f t="shared" si="216"/>
        <v>110.00000000000001</v>
      </c>
      <c r="B3516">
        <v>3514</v>
      </c>
      <c r="C3516" s="3" t="s">
        <v>3513</v>
      </c>
      <c r="D3516" s="3" t="s">
        <v>7624</v>
      </c>
      <c r="E3516"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42020.513333333329</v>
      </c>
      <c r="T3516" s="10">
        <f t="shared" si="219"/>
        <v>42036.874305555553</v>
      </c>
    </row>
    <row r="3517" spans="1:20" ht="49" x14ac:dyDescent="0.25">
      <c r="A3517" s="6">
        <f t="shared" si="216"/>
        <v>102.66666666666666</v>
      </c>
      <c r="B3517">
        <v>3515</v>
      </c>
      <c r="C3517" s="3" t="s">
        <v>3514</v>
      </c>
      <c r="D3517" s="3" t="s">
        <v>7625</v>
      </c>
      <c r="E3517"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42125.439479166664</v>
      </c>
      <c r="T3517" s="10">
        <f t="shared" si="219"/>
        <v>42155.439479166664</v>
      </c>
    </row>
    <row r="3518" spans="1:20" ht="49" x14ac:dyDescent="0.25">
      <c r="A3518" s="6">
        <f t="shared" si="216"/>
        <v>100</v>
      </c>
      <c r="B3518">
        <v>3516</v>
      </c>
      <c r="C3518" s="3" t="s">
        <v>3515</v>
      </c>
      <c r="D3518" s="3" t="s">
        <v>7626</v>
      </c>
      <c r="E3518"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41855.676736111105</v>
      </c>
      <c r="T3518" s="10">
        <f t="shared" si="219"/>
        <v>41889.791666666664</v>
      </c>
    </row>
    <row r="3519" spans="1:20" ht="49" x14ac:dyDescent="0.25">
      <c r="A3519" s="6">
        <f t="shared" si="216"/>
        <v>100</v>
      </c>
      <c r="B3519">
        <v>3517</v>
      </c>
      <c r="C3519" s="3" t="s">
        <v>3516</v>
      </c>
      <c r="D3519" s="3" t="s">
        <v>7627</v>
      </c>
      <c r="E3519">
        <v>4000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41794.484189814815</v>
      </c>
      <c r="T3519" s="10">
        <f t="shared" si="219"/>
        <v>41824.125</v>
      </c>
    </row>
    <row r="3520" spans="1:20" ht="49" x14ac:dyDescent="0.25">
      <c r="A3520" s="6">
        <f t="shared" si="216"/>
        <v>110.04599999999999</v>
      </c>
      <c r="B3520">
        <v>3518</v>
      </c>
      <c r="C3520" s="3" t="s">
        <v>3517</v>
      </c>
      <c r="D3520" s="3" t="s">
        <v>7628</v>
      </c>
      <c r="E3520"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41893.450219907405</v>
      </c>
      <c r="T3520" s="10">
        <f t="shared" si="219"/>
        <v>41914.26458333333</v>
      </c>
    </row>
    <row r="3521" spans="1:20" ht="49" x14ac:dyDescent="0.25">
      <c r="A3521" s="6">
        <f t="shared" si="216"/>
        <v>101.35000000000001</v>
      </c>
      <c r="B3521">
        <v>3519</v>
      </c>
      <c r="C3521" s="3" t="s">
        <v>3518</v>
      </c>
      <c r="D3521" s="3" t="s">
        <v>7629</v>
      </c>
      <c r="E3521">
        <v>2000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42037.265624999993</v>
      </c>
      <c r="T3521" s="10">
        <f t="shared" si="219"/>
        <v>42067.265624999993</v>
      </c>
    </row>
    <row r="3522" spans="1:20" ht="33" x14ac:dyDescent="0.25">
      <c r="A3522" s="6">
        <f t="shared" si="216"/>
        <v>100.75</v>
      </c>
      <c r="B3522">
        <v>3520</v>
      </c>
      <c r="C3522" s="3" t="s">
        <v>3519</v>
      </c>
      <c r="D3522" s="3" t="s">
        <v>7630</v>
      </c>
      <c r="E3522">
        <v>2000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42227.490879629629</v>
      </c>
      <c r="T3522" s="10">
        <f t="shared" si="219"/>
        <v>42253.240972222215</v>
      </c>
    </row>
    <row r="3523" spans="1:20" ht="49" x14ac:dyDescent="0.25">
      <c r="A3523" s="6">
        <f t="shared" ref="A3523:A3586" si="220">((F3523-E3523)/E3523+1)*100</f>
        <v>169.42857142857144</v>
      </c>
      <c r="B3523">
        <v>3521</v>
      </c>
      <c r="C3523" s="3" t="s">
        <v>3520</v>
      </c>
      <c r="D3523" s="3" t="s">
        <v>7631</v>
      </c>
      <c r="E3523"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>
        <f t="shared" ref="P3523:P3586" si="221">F3523/M3523</f>
        <v>45.615384615384613</v>
      </c>
      <c r="Q3523" t="s">
        <v>8317</v>
      </c>
      <c r="R3523" t="s">
        <v>8318</v>
      </c>
      <c r="S3523" s="10">
        <f t="shared" ref="S3523:S3586" si="222">(((K3523/60)/60)/24)+DATE(1970,1,1)+(-8/24)</f>
        <v>41881.028009259258</v>
      </c>
      <c r="T3523" s="10">
        <f t="shared" ref="T3523:T3586" si="223">(((J3523/60)/60)/24)+DATE(1970,1,1)+(-8/24)</f>
        <v>41911.028009259258</v>
      </c>
    </row>
    <row r="3524" spans="1:20" ht="49" x14ac:dyDescent="0.25">
      <c r="A3524" s="6">
        <f t="shared" si="220"/>
        <v>100</v>
      </c>
      <c r="B3524">
        <v>3522</v>
      </c>
      <c r="C3524" s="3" t="s">
        <v>3521</v>
      </c>
      <c r="D3524" s="3" t="s">
        <v>7632</v>
      </c>
      <c r="E3524">
        <v>1395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42234.456550925919</v>
      </c>
      <c r="T3524" s="10">
        <f t="shared" si="223"/>
        <v>42262.087500000001</v>
      </c>
    </row>
    <row r="3525" spans="1:20" ht="49" x14ac:dyDescent="0.25">
      <c r="A3525" s="6">
        <f t="shared" si="220"/>
        <v>113.65</v>
      </c>
      <c r="B3525">
        <v>3523</v>
      </c>
      <c r="C3525" s="3" t="s">
        <v>3522</v>
      </c>
      <c r="D3525" s="3" t="s">
        <v>7633</v>
      </c>
      <c r="E3525">
        <v>4000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42581.064212962963</v>
      </c>
      <c r="T3525" s="10">
        <f t="shared" si="223"/>
        <v>42638.624999999993</v>
      </c>
    </row>
    <row r="3526" spans="1:20" ht="49" x14ac:dyDescent="0.25">
      <c r="A3526" s="6">
        <f t="shared" si="220"/>
        <v>101.56</v>
      </c>
      <c r="B3526">
        <v>3524</v>
      </c>
      <c r="C3526" s="3" t="s">
        <v>3523</v>
      </c>
      <c r="D3526" s="3" t="s">
        <v>7634</v>
      </c>
      <c r="E3526"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41880.430243055554</v>
      </c>
      <c r="T3526" s="10">
        <f t="shared" si="223"/>
        <v>41894.833333333328</v>
      </c>
    </row>
    <row r="3527" spans="1:20" ht="49" x14ac:dyDescent="0.25">
      <c r="A3527" s="6">
        <f t="shared" si="220"/>
        <v>106</v>
      </c>
      <c r="B3527">
        <v>3525</v>
      </c>
      <c r="C3527" s="3" t="s">
        <v>3524</v>
      </c>
      <c r="D3527" s="3" t="s">
        <v>7635</v>
      </c>
      <c r="E3527"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42214.362337962964</v>
      </c>
      <c r="T3527" s="10">
        <f t="shared" si="223"/>
        <v>42225.333333333336</v>
      </c>
    </row>
    <row r="3528" spans="1:20" ht="49" x14ac:dyDescent="0.25">
      <c r="A3528" s="6">
        <f t="shared" si="220"/>
        <v>102</v>
      </c>
      <c r="B3528">
        <v>3526</v>
      </c>
      <c r="C3528" s="3" t="s">
        <v>3525</v>
      </c>
      <c r="D3528" s="3" t="s">
        <v>7636</v>
      </c>
      <c r="E3528"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42460.001979166664</v>
      </c>
      <c r="T3528" s="10">
        <f t="shared" si="223"/>
        <v>42487.915972222218</v>
      </c>
    </row>
    <row r="3529" spans="1:20" ht="49" x14ac:dyDescent="0.25">
      <c r="A3529" s="6">
        <f t="shared" si="220"/>
        <v>116.91666666666667</v>
      </c>
      <c r="B3529">
        <v>3527</v>
      </c>
      <c r="C3529" s="3" t="s">
        <v>3526</v>
      </c>
      <c r="D3529" s="3" t="s">
        <v>7637</v>
      </c>
      <c r="E3529"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42166.689872685187</v>
      </c>
      <c r="T3529" s="10">
        <f t="shared" si="223"/>
        <v>42195.832638888889</v>
      </c>
    </row>
    <row r="3530" spans="1:20" ht="49" x14ac:dyDescent="0.25">
      <c r="A3530" s="6">
        <f t="shared" si="220"/>
        <v>101.15151515151514</v>
      </c>
      <c r="B3530">
        <v>3528</v>
      </c>
      <c r="C3530" s="3" t="s">
        <v>3527</v>
      </c>
      <c r="D3530" s="3" t="s">
        <v>7638</v>
      </c>
      <c r="E3530">
        <v>1650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42733.168032407404</v>
      </c>
      <c r="T3530" s="10">
        <f t="shared" si="223"/>
        <v>42753.168032407404</v>
      </c>
    </row>
    <row r="3531" spans="1:20" ht="49" x14ac:dyDescent="0.25">
      <c r="A3531" s="6">
        <f t="shared" si="220"/>
        <v>132</v>
      </c>
      <c r="B3531">
        <v>3529</v>
      </c>
      <c r="C3531" s="3" t="s">
        <v>3528</v>
      </c>
      <c r="D3531" s="3" t="s">
        <v>7639</v>
      </c>
      <c r="E3531"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42177.428449074076</v>
      </c>
      <c r="T3531" s="10">
        <f t="shared" si="223"/>
        <v>42197.708333333336</v>
      </c>
    </row>
    <row r="3532" spans="1:20" ht="49" x14ac:dyDescent="0.25">
      <c r="A3532" s="6">
        <f t="shared" si="220"/>
        <v>100</v>
      </c>
      <c r="B3532">
        <v>3530</v>
      </c>
      <c r="C3532" s="3" t="s">
        <v>3529</v>
      </c>
      <c r="D3532" s="3" t="s">
        <v>7640</v>
      </c>
      <c r="E3532">
        <v>2750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42442.29001157407</v>
      </c>
      <c r="T3532" s="10">
        <f t="shared" si="223"/>
        <v>42470.499999999993</v>
      </c>
    </row>
    <row r="3533" spans="1:20" ht="18" x14ac:dyDescent="0.25">
      <c r="A3533" s="6">
        <f t="shared" si="220"/>
        <v>128</v>
      </c>
      <c r="B3533">
        <v>3531</v>
      </c>
      <c r="C3533" s="3" t="s">
        <v>3530</v>
      </c>
      <c r="D3533" s="3" t="s">
        <v>7641</v>
      </c>
      <c r="E3533"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42521.32099537037</v>
      </c>
      <c r="T3533" s="10">
        <f t="shared" si="223"/>
        <v>42551.32099537037</v>
      </c>
    </row>
    <row r="3534" spans="1:20" ht="49" x14ac:dyDescent="0.25">
      <c r="A3534" s="6">
        <f t="shared" si="220"/>
        <v>118.95833333333331</v>
      </c>
      <c r="B3534">
        <v>3532</v>
      </c>
      <c r="C3534" s="3" t="s">
        <v>3531</v>
      </c>
      <c r="D3534" s="3" t="s">
        <v>7642</v>
      </c>
      <c r="E3534"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41884.266516203701</v>
      </c>
      <c r="T3534" s="10">
        <f t="shared" si="223"/>
        <v>41899.832638888889</v>
      </c>
    </row>
    <row r="3535" spans="1:20" ht="49" x14ac:dyDescent="0.25">
      <c r="A3535" s="6">
        <f t="shared" si="220"/>
        <v>126.2</v>
      </c>
      <c r="B3535">
        <v>3533</v>
      </c>
      <c r="C3535" s="3" t="s">
        <v>3532</v>
      </c>
      <c r="D3535" s="3" t="s">
        <v>7643</v>
      </c>
      <c r="E3535"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42289.427858796298</v>
      </c>
      <c r="T3535" s="10">
        <f t="shared" si="223"/>
        <v>42319.469525462955</v>
      </c>
    </row>
    <row r="3536" spans="1:20" ht="33" x14ac:dyDescent="0.25">
      <c r="A3536" s="6">
        <f t="shared" si="220"/>
        <v>156.20000000000002</v>
      </c>
      <c r="B3536">
        <v>3534</v>
      </c>
      <c r="C3536" s="3" t="s">
        <v>3533</v>
      </c>
      <c r="D3536" s="3" t="s">
        <v>7644</v>
      </c>
      <c r="E3536"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42243.291932870365</v>
      </c>
      <c r="T3536" s="10">
        <f t="shared" si="223"/>
        <v>42278.291932870365</v>
      </c>
    </row>
    <row r="3537" spans="1:20" ht="49" x14ac:dyDescent="0.25">
      <c r="A3537" s="6">
        <f t="shared" si="220"/>
        <v>103.15</v>
      </c>
      <c r="B3537">
        <v>3535</v>
      </c>
      <c r="C3537" s="3" t="s">
        <v>3534</v>
      </c>
      <c r="D3537" s="3" t="s">
        <v>7645</v>
      </c>
      <c r="E3537">
        <v>2000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42248.306828703695</v>
      </c>
      <c r="T3537" s="10">
        <f t="shared" si="223"/>
        <v>42279.416666666664</v>
      </c>
    </row>
    <row r="3538" spans="1:20" ht="49" x14ac:dyDescent="0.25">
      <c r="A3538" s="6">
        <f t="shared" si="220"/>
        <v>153.33333333333331</v>
      </c>
      <c r="B3538">
        <v>3536</v>
      </c>
      <c r="C3538" s="3" t="s">
        <v>3535</v>
      </c>
      <c r="D3538" s="3" t="s">
        <v>7646</v>
      </c>
      <c r="E3538">
        <v>150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42328.393807870372</v>
      </c>
      <c r="T3538" s="10">
        <f t="shared" si="223"/>
        <v>42358.165972222218</v>
      </c>
    </row>
    <row r="3539" spans="1:20" ht="49" x14ac:dyDescent="0.25">
      <c r="A3539" s="6">
        <f t="shared" si="220"/>
        <v>180.44444444444446</v>
      </c>
      <c r="B3539">
        <v>3537</v>
      </c>
      <c r="C3539" s="3" t="s">
        <v>3536</v>
      </c>
      <c r="D3539" s="3" t="s">
        <v>7647</v>
      </c>
      <c r="E3539">
        <v>675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41923.021018518513</v>
      </c>
      <c r="T3539" s="10">
        <f t="shared" si="223"/>
        <v>41959.999305555553</v>
      </c>
    </row>
    <row r="3540" spans="1:20" ht="49" x14ac:dyDescent="0.25">
      <c r="A3540" s="6">
        <f t="shared" si="220"/>
        <v>128.44999999999999</v>
      </c>
      <c r="B3540">
        <v>3538</v>
      </c>
      <c r="C3540" s="3" t="s">
        <v>3537</v>
      </c>
      <c r="D3540" s="3" t="s">
        <v>7648</v>
      </c>
      <c r="E3540">
        <v>2000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42571.087268518517</v>
      </c>
      <c r="T3540" s="10">
        <f t="shared" si="223"/>
        <v>42599.087268518517</v>
      </c>
    </row>
    <row r="3541" spans="1:20" ht="49" x14ac:dyDescent="0.25">
      <c r="A3541" s="6">
        <f t="shared" si="220"/>
        <v>119.66666666666667</v>
      </c>
      <c r="B3541">
        <v>3539</v>
      </c>
      <c r="C3541" s="3" t="s">
        <v>3538</v>
      </c>
      <c r="D3541" s="3" t="s">
        <v>7649</v>
      </c>
      <c r="E3541"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42600.422708333332</v>
      </c>
      <c r="T3541" s="10">
        <f t="shared" si="223"/>
        <v>42621.422708333332</v>
      </c>
    </row>
    <row r="3542" spans="1:20" ht="49" x14ac:dyDescent="0.25">
      <c r="A3542" s="6">
        <f t="shared" si="220"/>
        <v>123</v>
      </c>
      <c r="B3542">
        <v>3540</v>
      </c>
      <c r="C3542" s="3" t="s">
        <v>3539</v>
      </c>
      <c r="D3542" s="3" t="s">
        <v>7650</v>
      </c>
      <c r="E3542"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42516.670034722221</v>
      </c>
      <c r="T3542" s="10">
        <f t="shared" si="223"/>
        <v>42546.670034722221</v>
      </c>
    </row>
    <row r="3543" spans="1:20" ht="49" x14ac:dyDescent="0.25">
      <c r="A3543" s="6">
        <f t="shared" si="220"/>
        <v>105</v>
      </c>
      <c r="B3543">
        <v>3541</v>
      </c>
      <c r="C3543" s="3" t="s">
        <v>3540</v>
      </c>
      <c r="D3543" s="3" t="s">
        <v>7651</v>
      </c>
      <c r="E3543">
        <v>1200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42222.396701388883</v>
      </c>
      <c r="T3543" s="10">
        <f t="shared" si="223"/>
        <v>42247.396701388883</v>
      </c>
    </row>
    <row r="3544" spans="1:20" ht="49" x14ac:dyDescent="0.25">
      <c r="A3544" s="6">
        <f t="shared" si="220"/>
        <v>102.23636363636363</v>
      </c>
      <c r="B3544">
        <v>3542</v>
      </c>
      <c r="C3544" s="3" t="s">
        <v>3541</v>
      </c>
      <c r="D3544" s="3" t="s">
        <v>7652</v>
      </c>
      <c r="E3544"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41829.266458333332</v>
      </c>
      <c r="T3544" s="10">
        <f t="shared" si="223"/>
        <v>41889.266458333332</v>
      </c>
    </row>
    <row r="3545" spans="1:20" ht="49" x14ac:dyDescent="0.25">
      <c r="A3545" s="6">
        <f t="shared" si="220"/>
        <v>104.66666666666666</v>
      </c>
      <c r="B3545">
        <v>3543</v>
      </c>
      <c r="C3545" s="3" t="s">
        <v>3542</v>
      </c>
      <c r="D3545" s="3" t="s">
        <v>7653</v>
      </c>
      <c r="E3545">
        <v>1500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42150.421979166662</v>
      </c>
      <c r="T3545" s="10">
        <f t="shared" si="223"/>
        <v>42180.421979166662</v>
      </c>
    </row>
    <row r="3546" spans="1:20" ht="33" x14ac:dyDescent="0.25">
      <c r="A3546" s="6">
        <f t="shared" si="220"/>
        <v>100</v>
      </c>
      <c r="B3546">
        <v>3544</v>
      </c>
      <c r="C3546" s="3" t="s">
        <v>3543</v>
      </c>
      <c r="D3546" s="3" t="s">
        <v>7654</v>
      </c>
      <c r="E3546"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42040.498344907406</v>
      </c>
      <c r="T3546" s="10">
        <f t="shared" si="223"/>
        <v>42070.498344907406</v>
      </c>
    </row>
    <row r="3547" spans="1:20" ht="49" x14ac:dyDescent="0.25">
      <c r="A3547" s="6">
        <f t="shared" si="220"/>
        <v>100.4</v>
      </c>
      <c r="B3547">
        <v>3545</v>
      </c>
      <c r="C3547" s="3" t="s">
        <v>3544</v>
      </c>
      <c r="D3547" s="3" t="s">
        <v>7655</v>
      </c>
      <c r="E3547"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42075.474062499998</v>
      </c>
      <c r="T3547" s="10">
        <f t="shared" si="223"/>
        <v>42105.474062499998</v>
      </c>
    </row>
    <row r="3548" spans="1:20" ht="49" x14ac:dyDescent="0.25">
      <c r="A3548" s="6">
        <f t="shared" si="220"/>
        <v>102.27272727272727</v>
      </c>
      <c r="B3548">
        <v>3546</v>
      </c>
      <c r="C3548" s="3" t="s">
        <v>3545</v>
      </c>
      <c r="D3548" s="3" t="s">
        <v>7656</v>
      </c>
      <c r="E3548"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42073.327361111107</v>
      </c>
      <c r="T3548" s="10">
        <f t="shared" si="223"/>
        <v>42094.832638888889</v>
      </c>
    </row>
    <row r="3549" spans="1:20" ht="49" x14ac:dyDescent="0.25">
      <c r="A3549" s="6">
        <f t="shared" si="220"/>
        <v>114.40928571428573</v>
      </c>
      <c r="B3549">
        <v>3547</v>
      </c>
      <c r="C3549" s="3" t="s">
        <v>3546</v>
      </c>
      <c r="D3549" s="3" t="s">
        <v>7657</v>
      </c>
      <c r="E3549"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42479.745381944442</v>
      </c>
      <c r="T3549" s="10">
        <f t="shared" si="223"/>
        <v>42503.832638888889</v>
      </c>
    </row>
    <row r="3550" spans="1:20" ht="49" x14ac:dyDescent="0.25">
      <c r="A3550" s="6">
        <f t="shared" si="220"/>
        <v>101.9047619047619</v>
      </c>
      <c r="B3550">
        <v>3548</v>
      </c>
      <c r="C3550" s="3" t="s">
        <v>3547</v>
      </c>
      <c r="D3550" s="3" t="s">
        <v>7658</v>
      </c>
      <c r="E3550"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42411.608958333331</v>
      </c>
      <c r="T3550" s="10">
        <f t="shared" si="223"/>
        <v>42433.708333333336</v>
      </c>
    </row>
    <row r="3551" spans="1:20" ht="49" x14ac:dyDescent="0.25">
      <c r="A3551" s="6">
        <f t="shared" si="220"/>
        <v>102</v>
      </c>
      <c r="B3551">
        <v>3549</v>
      </c>
      <c r="C3551" s="3" t="s">
        <v>3548</v>
      </c>
      <c r="D3551" s="3" t="s">
        <v>7659</v>
      </c>
      <c r="E3551">
        <v>1000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42223.061030092591</v>
      </c>
      <c r="T3551" s="10">
        <f t="shared" si="223"/>
        <v>42251.061030092591</v>
      </c>
    </row>
    <row r="3552" spans="1:20" ht="49" x14ac:dyDescent="0.25">
      <c r="A3552" s="6">
        <f t="shared" si="220"/>
        <v>104.80000000000001</v>
      </c>
      <c r="B3552">
        <v>3550</v>
      </c>
      <c r="C3552" s="3" t="s">
        <v>3549</v>
      </c>
      <c r="D3552" s="3" t="s">
        <v>7660</v>
      </c>
      <c r="E3552">
        <v>2500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42462.560162037036</v>
      </c>
      <c r="T3552" s="10">
        <f t="shared" si="223"/>
        <v>42492.560162037036</v>
      </c>
    </row>
    <row r="3553" spans="1:20" ht="49" x14ac:dyDescent="0.25">
      <c r="A3553" s="6">
        <f t="shared" si="220"/>
        <v>101.83333333333333</v>
      </c>
      <c r="B3553">
        <v>3551</v>
      </c>
      <c r="C3553" s="3" t="s">
        <v>3550</v>
      </c>
      <c r="D3553" s="3" t="s">
        <v>7661</v>
      </c>
      <c r="E3553"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41753.182523148142</v>
      </c>
      <c r="T3553" s="10">
        <f t="shared" si="223"/>
        <v>41781.588194444441</v>
      </c>
    </row>
    <row r="3554" spans="1:20" ht="49" x14ac:dyDescent="0.25">
      <c r="A3554" s="6">
        <f t="shared" si="220"/>
        <v>100</v>
      </c>
      <c r="B3554">
        <v>3552</v>
      </c>
      <c r="C3554" s="3" t="s">
        <v>3551</v>
      </c>
      <c r="D3554" s="3" t="s">
        <v>7662</v>
      </c>
      <c r="E3554">
        <v>773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41788.253749999996</v>
      </c>
      <c r="T3554" s="10">
        <f t="shared" si="223"/>
        <v>41818.253749999996</v>
      </c>
    </row>
    <row r="3555" spans="1:20" ht="49" x14ac:dyDescent="0.25">
      <c r="A3555" s="6">
        <f t="shared" si="220"/>
        <v>106.27272727272728</v>
      </c>
      <c r="B3555">
        <v>3553</v>
      </c>
      <c r="C3555" s="3" t="s">
        <v>3552</v>
      </c>
      <c r="D3555" s="3" t="s">
        <v>7663</v>
      </c>
      <c r="E3555"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42195.695370370369</v>
      </c>
      <c r="T3555" s="10">
        <f t="shared" si="223"/>
        <v>42227.666666666664</v>
      </c>
    </row>
    <row r="3556" spans="1:20" ht="49" x14ac:dyDescent="0.25">
      <c r="A3556" s="6">
        <f t="shared" si="220"/>
        <v>113.42219999999999</v>
      </c>
      <c r="B3556">
        <v>3554</v>
      </c>
      <c r="C3556" s="3" t="s">
        <v>3553</v>
      </c>
      <c r="D3556" s="3" t="s">
        <v>7664</v>
      </c>
      <c r="E3556"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42015.717118055552</v>
      </c>
      <c r="T3556" s="10">
        <f t="shared" si="223"/>
        <v>42046.374999999993</v>
      </c>
    </row>
    <row r="3557" spans="1:20" ht="49" x14ac:dyDescent="0.25">
      <c r="A3557" s="6">
        <f t="shared" si="220"/>
        <v>100</v>
      </c>
      <c r="B3557">
        <v>3555</v>
      </c>
      <c r="C3557" s="3" t="s">
        <v>3554</v>
      </c>
      <c r="D3557" s="3" t="s">
        <v>7665</v>
      </c>
      <c r="E3557">
        <v>2400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42661.108726851853</v>
      </c>
      <c r="T3557" s="10">
        <f t="shared" si="223"/>
        <v>42691.15039351851</v>
      </c>
    </row>
    <row r="3558" spans="1:20" ht="49" x14ac:dyDescent="0.25">
      <c r="A3558" s="6">
        <f t="shared" si="220"/>
        <v>100.45454545454547</v>
      </c>
      <c r="B3558">
        <v>3556</v>
      </c>
      <c r="C3558" s="3" t="s">
        <v>3555</v>
      </c>
      <c r="D3558" s="3" t="s">
        <v>7666</v>
      </c>
      <c r="E3558">
        <v>2200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41808.316249999996</v>
      </c>
      <c r="T3558" s="10">
        <f t="shared" si="223"/>
        <v>41868.316249999996</v>
      </c>
    </row>
    <row r="3559" spans="1:20" ht="49" x14ac:dyDescent="0.25">
      <c r="A3559" s="6">
        <f t="shared" si="220"/>
        <v>100.03599999999999</v>
      </c>
      <c r="B3559">
        <v>3557</v>
      </c>
      <c r="C3559" s="3" t="s">
        <v>3556</v>
      </c>
      <c r="D3559" s="3" t="s">
        <v>7667</v>
      </c>
      <c r="E3559"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41729.943414351852</v>
      </c>
      <c r="T3559" s="10">
        <f t="shared" si="223"/>
        <v>41763.943414351852</v>
      </c>
    </row>
    <row r="3560" spans="1:20" ht="49" x14ac:dyDescent="0.25">
      <c r="A3560" s="6">
        <f t="shared" si="220"/>
        <v>144</v>
      </c>
      <c r="B3560">
        <v>3558</v>
      </c>
      <c r="C3560" s="3" t="s">
        <v>3557</v>
      </c>
      <c r="D3560" s="3" t="s">
        <v>7668</v>
      </c>
      <c r="E3560">
        <v>350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42139.483506944445</v>
      </c>
      <c r="T3560" s="10">
        <f t="shared" si="223"/>
        <v>42181.541666666664</v>
      </c>
    </row>
    <row r="3561" spans="1:20" ht="49" x14ac:dyDescent="0.25">
      <c r="A3561" s="6">
        <f t="shared" si="220"/>
        <v>103.49999999999999</v>
      </c>
      <c r="B3561">
        <v>3559</v>
      </c>
      <c r="C3561" s="3" t="s">
        <v>3558</v>
      </c>
      <c r="D3561" s="3" t="s">
        <v>7669</v>
      </c>
      <c r="E3561">
        <v>1000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42193.762824074067</v>
      </c>
      <c r="T3561" s="10">
        <f t="shared" si="223"/>
        <v>42216.040277777771</v>
      </c>
    </row>
    <row r="3562" spans="1:20" ht="49" x14ac:dyDescent="0.25">
      <c r="A3562" s="6">
        <f t="shared" si="220"/>
        <v>108.43750000000001</v>
      </c>
      <c r="B3562">
        <v>3560</v>
      </c>
      <c r="C3562" s="3" t="s">
        <v>3559</v>
      </c>
      <c r="D3562" s="3" t="s">
        <v>7670</v>
      </c>
      <c r="E3562">
        <v>3200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42115.556319444448</v>
      </c>
      <c r="T3562" s="10">
        <f t="shared" si="223"/>
        <v>42150.781249999993</v>
      </c>
    </row>
    <row r="3563" spans="1:20" ht="113" x14ac:dyDescent="0.25">
      <c r="A3563" s="6">
        <f t="shared" si="220"/>
        <v>102.4</v>
      </c>
      <c r="B3563">
        <v>3561</v>
      </c>
      <c r="C3563" s="3" t="s">
        <v>3560</v>
      </c>
      <c r="D3563" s="3" t="s">
        <v>7671</v>
      </c>
      <c r="E3563"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42203.346967592595</v>
      </c>
      <c r="T3563" s="10">
        <f t="shared" si="223"/>
        <v>42221.441666666658</v>
      </c>
    </row>
    <row r="3564" spans="1:20" ht="49" x14ac:dyDescent="0.25">
      <c r="A3564" s="6">
        <f t="shared" si="220"/>
        <v>148.88888888888889</v>
      </c>
      <c r="B3564">
        <v>3562</v>
      </c>
      <c r="C3564" s="3" t="s">
        <v>3561</v>
      </c>
      <c r="D3564" s="3" t="s">
        <v>7672</v>
      </c>
      <c r="E3564">
        <v>315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42433.428553240738</v>
      </c>
      <c r="T3564" s="10">
        <f t="shared" si="223"/>
        <v>42442.583333333336</v>
      </c>
    </row>
    <row r="3565" spans="1:20" ht="49" x14ac:dyDescent="0.25">
      <c r="A3565" s="6">
        <f t="shared" si="220"/>
        <v>105.49000000000002</v>
      </c>
      <c r="B3565">
        <v>3563</v>
      </c>
      <c r="C3565" s="3" t="s">
        <v>3562</v>
      </c>
      <c r="D3565" s="3" t="s">
        <v>7673</v>
      </c>
      <c r="E3565">
        <v>500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42555.33861111111</v>
      </c>
      <c r="T3565" s="10">
        <f t="shared" si="223"/>
        <v>42583.458333333336</v>
      </c>
    </row>
    <row r="3566" spans="1:20" ht="33" x14ac:dyDescent="0.25">
      <c r="A3566" s="6">
        <f t="shared" si="220"/>
        <v>100.49999999999999</v>
      </c>
      <c r="B3566">
        <v>3564</v>
      </c>
      <c r="C3566" s="3" t="s">
        <v>3563</v>
      </c>
      <c r="D3566" s="3" t="s">
        <v>7674</v>
      </c>
      <c r="E3566">
        <v>1000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42236.289918981485</v>
      </c>
      <c r="T3566" s="10">
        <f t="shared" si="223"/>
        <v>42282.333333333336</v>
      </c>
    </row>
    <row r="3567" spans="1:20" ht="49" x14ac:dyDescent="0.25">
      <c r="A3567" s="6">
        <f t="shared" si="220"/>
        <v>130.55555555555557</v>
      </c>
      <c r="B3567">
        <v>3565</v>
      </c>
      <c r="C3567" s="3" t="s">
        <v>3564</v>
      </c>
      <c r="D3567" s="3" t="s">
        <v>7675</v>
      </c>
      <c r="E3567"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41974.409814814811</v>
      </c>
      <c r="T3567" s="10">
        <f t="shared" si="223"/>
        <v>42004.409814814811</v>
      </c>
    </row>
    <row r="3568" spans="1:20" ht="49" x14ac:dyDescent="0.25">
      <c r="A3568" s="6">
        <f t="shared" si="220"/>
        <v>104.75000000000001</v>
      </c>
      <c r="B3568">
        <v>3566</v>
      </c>
      <c r="C3568" s="3" t="s">
        <v>3565</v>
      </c>
      <c r="D3568" s="3" t="s">
        <v>7676</v>
      </c>
      <c r="E3568">
        <v>2000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41997.174571759257</v>
      </c>
      <c r="T3568" s="10">
        <f t="shared" si="223"/>
        <v>42027.174571759257</v>
      </c>
    </row>
    <row r="3569" spans="1:20" ht="49" x14ac:dyDescent="0.25">
      <c r="A3569" s="6">
        <f t="shared" si="220"/>
        <v>108.80000000000001</v>
      </c>
      <c r="B3569">
        <v>3567</v>
      </c>
      <c r="C3569" s="3" t="s">
        <v>3566</v>
      </c>
      <c r="D3569" s="3" t="s">
        <v>7677</v>
      </c>
      <c r="E3569">
        <v>1000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42135.477361111109</v>
      </c>
      <c r="T3569" s="10">
        <f t="shared" si="223"/>
        <v>42165.477361111109</v>
      </c>
    </row>
    <row r="3570" spans="1:20" ht="49" x14ac:dyDescent="0.25">
      <c r="A3570" s="6">
        <f t="shared" si="220"/>
        <v>111.00000000000001</v>
      </c>
      <c r="B3570">
        <v>3568</v>
      </c>
      <c r="C3570" s="3" t="s">
        <v>3567</v>
      </c>
      <c r="D3570" s="3" t="s">
        <v>7678</v>
      </c>
      <c r="E3570"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41869.407337962963</v>
      </c>
      <c r="T3570" s="10">
        <f t="shared" si="223"/>
        <v>41899.407337962963</v>
      </c>
    </row>
    <row r="3571" spans="1:20" ht="49" x14ac:dyDescent="0.25">
      <c r="A3571" s="6">
        <f t="shared" si="220"/>
        <v>100.47999999999999</v>
      </c>
      <c r="B3571">
        <v>3569</v>
      </c>
      <c r="C3571" s="3" t="s">
        <v>3568</v>
      </c>
      <c r="D3571" s="3" t="s">
        <v>7679</v>
      </c>
      <c r="E3571"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41982.355277777773</v>
      </c>
      <c r="T3571" s="10">
        <f t="shared" si="223"/>
        <v>42012.355277777773</v>
      </c>
    </row>
    <row r="3572" spans="1:20" ht="49" x14ac:dyDescent="0.25">
      <c r="A3572" s="6">
        <f t="shared" si="220"/>
        <v>114.35</v>
      </c>
      <c r="B3572">
        <v>3570</v>
      </c>
      <c r="C3572" s="3" t="s">
        <v>3569</v>
      </c>
      <c r="D3572" s="3" t="s">
        <v>7680</v>
      </c>
      <c r="E3572"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41975.998645833337</v>
      </c>
      <c r="T3572" s="10">
        <f t="shared" si="223"/>
        <v>42003.958333333336</v>
      </c>
    </row>
    <row r="3573" spans="1:20" ht="49" x14ac:dyDescent="0.25">
      <c r="A3573" s="6">
        <f t="shared" si="220"/>
        <v>122.06666666666668</v>
      </c>
      <c r="B3573">
        <v>3571</v>
      </c>
      <c r="C3573" s="3" t="s">
        <v>3570</v>
      </c>
      <c r="D3573" s="3" t="s">
        <v>7681</v>
      </c>
      <c r="E3573">
        <v>1500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41912.525613425925</v>
      </c>
      <c r="T3573" s="10">
        <f t="shared" si="223"/>
        <v>41942.525613425925</v>
      </c>
    </row>
    <row r="3574" spans="1:20" ht="33" x14ac:dyDescent="0.25">
      <c r="A3574" s="6">
        <f t="shared" si="220"/>
        <v>100</v>
      </c>
      <c r="B3574">
        <v>3572</v>
      </c>
      <c r="C3574" s="3" t="s">
        <v>3571</v>
      </c>
      <c r="D3574" s="3" t="s">
        <v>7682</v>
      </c>
      <c r="E3574">
        <v>500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42146.23706018518</v>
      </c>
      <c r="T3574" s="10">
        <f t="shared" si="223"/>
        <v>42176.23706018518</v>
      </c>
    </row>
    <row r="3575" spans="1:20" ht="33" x14ac:dyDescent="0.25">
      <c r="A3575" s="6">
        <f t="shared" si="220"/>
        <v>102.8</v>
      </c>
      <c r="B3575">
        <v>3573</v>
      </c>
      <c r="C3575" s="3" t="s">
        <v>3572</v>
      </c>
      <c r="D3575" s="3" t="s">
        <v>7683</v>
      </c>
      <c r="E3575">
        <v>3000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41921.042199074072</v>
      </c>
      <c r="T3575" s="10">
        <f t="shared" si="223"/>
        <v>41951.083865740737</v>
      </c>
    </row>
    <row r="3576" spans="1:20" ht="49" x14ac:dyDescent="0.25">
      <c r="A3576" s="6">
        <f t="shared" si="220"/>
        <v>106.12068965517241</v>
      </c>
      <c r="B3576">
        <v>3574</v>
      </c>
      <c r="C3576" s="3" t="s">
        <v>3573</v>
      </c>
      <c r="D3576" s="3" t="s">
        <v>7684</v>
      </c>
      <c r="E3576"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41926.609351851846</v>
      </c>
      <c r="T3576" s="10">
        <f t="shared" si="223"/>
        <v>41956.651018518511</v>
      </c>
    </row>
    <row r="3577" spans="1:20" ht="49" x14ac:dyDescent="0.25">
      <c r="A3577" s="6">
        <f t="shared" si="220"/>
        <v>101.33000000000001</v>
      </c>
      <c r="B3577">
        <v>3575</v>
      </c>
      <c r="C3577" s="3" t="s">
        <v>3574</v>
      </c>
      <c r="D3577" s="3" t="s">
        <v>7685</v>
      </c>
      <c r="E3577"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42561.450543981475</v>
      </c>
      <c r="T3577" s="10">
        <f t="shared" si="223"/>
        <v>42592.832638888889</v>
      </c>
    </row>
    <row r="3578" spans="1:20" ht="49" x14ac:dyDescent="0.25">
      <c r="A3578" s="6">
        <f t="shared" si="220"/>
        <v>100</v>
      </c>
      <c r="B3578">
        <v>3576</v>
      </c>
      <c r="C3578" s="3" t="s">
        <v>3575</v>
      </c>
      <c r="D3578" s="3" t="s">
        <v>7686</v>
      </c>
      <c r="E3578"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42649.215902777774</v>
      </c>
      <c r="T3578" s="10">
        <f t="shared" si="223"/>
        <v>42709.257569444446</v>
      </c>
    </row>
    <row r="3579" spans="1:20" ht="49" x14ac:dyDescent="0.25">
      <c r="A3579" s="6">
        <f t="shared" si="220"/>
        <v>130</v>
      </c>
      <c r="B3579">
        <v>3577</v>
      </c>
      <c r="C3579" s="3" t="s">
        <v>3576</v>
      </c>
      <c r="D3579" s="3" t="s">
        <v>7687</v>
      </c>
      <c r="E3579"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42093.453506944446</v>
      </c>
      <c r="T3579" s="10">
        <f t="shared" si="223"/>
        <v>42119.936111111114</v>
      </c>
    </row>
    <row r="3580" spans="1:20" ht="49" x14ac:dyDescent="0.25">
      <c r="A3580" s="6">
        <f t="shared" si="220"/>
        <v>100.01333333333334</v>
      </c>
      <c r="B3580">
        <v>3578</v>
      </c>
      <c r="C3580" s="3" t="s">
        <v>3577</v>
      </c>
      <c r="D3580" s="3" t="s">
        <v>7688</v>
      </c>
      <c r="E3580">
        <v>1500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42460.400196759256</v>
      </c>
      <c r="T3580" s="10">
        <f t="shared" si="223"/>
        <v>42490.400196759256</v>
      </c>
    </row>
    <row r="3581" spans="1:20" ht="49" x14ac:dyDescent="0.25">
      <c r="A3581" s="6">
        <f t="shared" si="220"/>
        <v>100</v>
      </c>
      <c r="B3581">
        <v>3579</v>
      </c>
      <c r="C3581" s="3" t="s">
        <v>3578</v>
      </c>
      <c r="D3581" s="3" t="s">
        <v>7689</v>
      </c>
      <c r="E3581">
        <v>500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42430.428888888891</v>
      </c>
      <c r="T3581" s="10">
        <f t="shared" si="223"/>
        <v>42460.38722222222</v>
      </c>
    </row>
    <row r="3582" spans="1:20" ht="49" x14ac:dyDescent="0.25">
      <c r="A3582" s="6">
        <f t="shared" si="220"/>
        <v>113.88888888888889</v>
      </c>
      <c r="B3582">
        <v>3580</v>
      </c>
      <c r="C3582" s="3" t="s">
        <v>3579</v>
      </c>
      <c r="D3582" s="3" t="s">
        <v>7690</v>
      </c>
      <c r="E3582"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42025.842847222222</v>
      </c>
      <c r="T3582" s="10">
        <f t="shared" si="223"/>
        <v>42063.874305555553</v>
      </c>
    </row>
    <row r="3583" spans="1:20" ht="49" x14ac:dyDescent="0.25">
      <c r="A3583" s="6">
        <f t="shared" si="220"/>
        <v>100</v>
      </c>
      <c r="B3583">
        <v>3581</v>
      </c>
      <c r="C3583" s="3" t="s">
        <v>3580</v>
      </c>
      <c r="D3583" s="3" t="s">
        <v>7691</v>
      </c>
      <c r="E3583">
        <v>1500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41836.13784722222</v>
      </c>
      <c r="T3583" s="10">
        <f t="shared" si="223"/>
        <v>41850.13784722222</v>
      </c>
    </row>
    <row r="3584" spans="1:20" ht="49" x14ac:dyDescent="0.25">
      <c r="A3584" s="6">
        <f t="shared" si="220"/>
        <v>287</v>
      </c>
      <c r="B3584">
        <v>3582</v>
      </c>
      <c r="C3584" s="3" t="s">
        <v>3581</v>
      </c>
      <c r="D3584" s="3" t="s">
        <v>7692</v>
      </c>
      <c r="E3584"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42450.762523148143</v>
      </c>
      <c r="T3584" s="10">
        <f t="shared" si="223"/>
        <v>42464.762523148143</v>
      </c>
    </row>
    <row r="3585" spans="1:20" ht="49" x14ac:dyDescent="0.25">
      <c r="A3585" s="6">
        <f t="shared" si="220"/>
        <v>108.5</v>
      </c>
      <c r="B3585">
        <v>3583</v>
      </c>
      <c r="C3585" s="3" t="s">
        <v>3582</v>
      </c>
      <c r="D3585" s="3" t="s">
        <v>7693</v>
      </c>
      <c r="E3585"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42418.092650462961</v>
      </c>
      <c r="T3585" s="10">
        <f t="shared" si="223"/>
        <v>42478.050983796296</v>
      </c>
    </row>
    <row r="3586" spans="1:20" ht="97" x14ac:dyDescent="0.25">
      <c r="A3586" s="6">
        <f t="shared" si="220"/>
        <v>115.5</v>
      </c>
      <c r="B3586">
        <v>3584</v>
      </c>
      <c r="C3586" s="3" t="s">
        <v>3583</v>
      </c>
      <c r="D3586" s="3" t="s">
        <v>7694</v>
      </c>
      <c r="E3586">
        <v>3000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42167.983148148145</v>
      </c>
      <c r="T3586" s="10">
        <f t="shared" si="223"/>
        <v>42197.983148148145</v>
      </c>
    </row>
    <row r="3587" spans="1:20" ht="49" x14ac:dyDescent="0.25">
      <c r="A3587" s="6">
        <f t="shared" ref="A3587:A3650" si="224">((F3587-E3587)/E3587+1)*100</f>
        <v>119.11764705882352</v>
      </c>
      <c r="B3587">
        <v>3585</v>
      </c>
      <c r="C3587" s="3" t="s">
        <v>3584</v>
      </c>
      <c r="D3587" s="3" t="s">
        <v>7695</v>
      </c>
      <c r="E3587"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>
        <f t="shared" ref="P3587:P3650" si="225">F3587/M3587</f>
        <v>176.08695652173913</v>
      </c>
      <c r="Q3587" t="s">
        <v>8317</v>
      </c>
      <c r="R3587" t="s">
        <v>8318</v>
      </c>
      <c r="S3587" s="10">
        <f t="shared" ref="S3587:S3650" si="226">(((K3587/60)/60)/24)+DATE(1970,1,1)+(-8/24)</f>
        <v>41964.382986111108</v>
      </c>
      <c r="T3587" s="10">
        <f t="shared" ref="T3587:T3650" si="227">(((J3587/60)/60)/24)+DATE(1970,1,1)+(-8/24)</f>
        <v>41994.382986111108</v>
      </c>
    </row>
    <row r="3588" spans="1:20" ht="18" x14ac:dyDescent="0.25">
      <c r="A3588" s="6">
        <f t="shared" si="224"/>
        <v>109.42666666666668</v>
      </c>
      <c r="B3588">
        <v>3586</v>
      </c>
      <c r="C3588" s="3" t="s">
        <v>3585</v>
      </c>
      <c r="D3588" s="3" t="s">
        <v>7696</v>
      </c>
      <c r="E3588"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42576.364236111105</v>
      </c>
      <c r="T3588" s="10">
        <f t="shared" si="227"/>
        <v>42636.364236111105</v>
      </c>
    </row>
    <row r="3589" spans="1:20" ht="49" x14ac:dyDescent="0.25">
      <c r="A3589" s="6">
        <f t="shared" si="224"/>
        <v>126.6</v>
      </c>
      <c r="B3589">
        <v>3587</v>
      </c>
      <c r="C3589" s="3" t="s">
        <v>3586</v>
      </c>
      <c r="D3589" s="3" t="s">
        <v>7697</v>
      </c>
      <c r="E3589">
        <v>500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42503.206643518519</v>
      </c>
      <c r="T3589" s="10">
        <f t="shared" si="227"/>
        <v>42548.458333333336</v>
      </c>
    </row>
    <row r="3590" spans="1:20" ht="49" x14ac:dyDescent="0.25">
      <c r="A3590" s="6">
        <f t="shared" si="224"/>
        <v>100.49999999999999</v>
      </c>
      <c r="B3590">
        <v>3588</v>
      </c>
      <c r="C3590" s="3" t="s">
        <v>3587</v>
      </c>
      <c r="D3590" s="3" t="s">
        <v>7698</v>
      </c>
      <c r="E3590">
        <v>200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42101.495486111111</v>
      </c>
      <c r="T3590" s="10">
        <f t="shared" si="227"/>
        <v>42123.624999999993</v>
      </c>
    </row>
    <row r="3591" spans="1:20" ht="49" x14ac:dyDescent="0.25">
      <c r="A3591" s="6">
        <f t="shared" si="224"/>
        <v>127.49999999999999</v>
      </c>
      <c r="B3591">
        <v>3589</v>
      </c>
      <c r="C3591" s="3" t="s">
        <v>3588</v>
      </c>
      <c r="D3591" s="3" t="s">
        <v>7699</v>
      </c>
      <c r="E3591"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42125.314201388886</v>
      </c>
      <c r="T3591" s="10">
        <f t="shared" si="227"/>
        <v>42150.314201388886</v>
      </c>
    </row>
    <row r="3592" spans="1:20" ht="49" x14ac:dyDescent="0.25">
      <c r="A3592" s="6">
        <f t="shared" si="224"/>
        <v>100.05999999999999</v>
      </c>
      <c r="B3592">
        <v>3590</v>
      </c>
      <c r="C3592" s="3" t="s">
        <v>3589</v>
      </c>
      <c r="D3592" s="3" t="s">
        <v>7700</v>
      </c>
      <c r="E3592">
        <v>5000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41902.000393518516</v>
      </c>
      <c r="T3592" s="10">
        <f t="shared" si="227"/>
        <v>41932.000393518516</v>
      </c>
    </row>
    <row r="3593" spans="1:20" ht="49" x14ac:dyDescent="0.25">
      <c r="A3593" s="6">
        <f t="shared" si="224"/>
        <v>175</v>
      </c>
      <c r="B3593">
        <v>3591</v>
      </c>
      <c r="C3593" s="3" t="s">
        <v>3590</v>
      </c>
      <c r="D3593" s="3" t="s">
        <v>7701</v>
      </c>
      <c r="E3593"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42003.61509259259</v>
      </c>
      <c r="T3593" s="10">
        <f t="shared" si="227"/>
        <v>42027.874305555553</v>
      </c>
    </row>
    <row r="3594" spans="1:20" ht="49" x14ac:dyDescent="0.25">
      <c r="A3594" s="6">
        <f t="shared" si="224"/>
        <v>127.25</v>
      </c>
      <c r="B3594">
        <v>3592</v>
      </c>
      <c r="C3594" s="3" t="s">
        <v>3591</v>
      </c>
      <c r="D3594" s="3" t="s">
        <v>7702</v>
      </c>
      <c r="E3594"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41988.496608796289</v>
      </c>
      <c r="T3594" s="10">
        <f t="shared" si="227"/>
        <v>42045.874305555553</v>
      </c>
    </row>
    <row r="3595" spans="1:20" ht="49" x14ac:dyDescent="0.25">
      <c r="A3595" s="6">
        <f t="shared" si="224"/>
        <v>110.63333333333334</v>
      </c>
      <c r="B3595">
        <v>3593</v>
      </c>
      <c r="C3595" s="3" t="s">
        <v>3592</v>
      </c>
      <c r="D3595" s="3" t="s">
        <v>7703</v>
      </c>
      <c r="E3595"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41974.565266203703</v>
      </c>
      <c r="T3595" s="10">
        <f t="shared" si="227"/>
        <v>42009.518055555549</v>
      </c>
    </row>
    <row r="3596" spans="1:20" ht="49" x14ac:dyDescent="0.25">
      <c r="A3596" s="6">
        <f t="shared" si="224"/>
        <v>125.93749999999999</v>
      </c>
      <c r="B3596">
        <v>3594</v>
      </c>
      <c r="C3596" s="3" t="s">
        <v>3593</v>
      </c>
      <c r="D3596" s="3" t="s">
        <v>7704</v>
      </c>
      <c r="E3596"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42591.733587962961</v>
      </c>
      <c r="T3596" s="10">
        <f t="shared" si="227"/>
        <v>42616.733587962961</v>
      </c>
    </row>
    <row r="3597" spans="1:20" ht="33" x14ac:dyDescent="0.25">
      <c r="A3597" s="6">
        <f t="shared" si="224"/>
        <v>118.5</v>
      </c>
      <c r="B3597">
        <v>3595</v>
      </c>
      <c r="C3597" s="3" t="s">
        <v>3594</v>
      </c>
      <c r="D3597" s="3" t="s">
        <v>7705</v>
      </c>
      <c r="E3597"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42049.675034722219</v>
      </c>
      <c r="T3597" s="10">
        <f t="shared" si="227"/>
        <v>42075.957638888889</v>
      </c>
    </row>
    <row r="3598" spans="1:20" ht="49" x14ac:dyDescent="0.25">
      <c r="A3598" s="6">
        <f t="shared" si="224"/>
        <v>107.72727272727272</v>
      </c>
      <c r="B3598">
        <v>3596</v>
      </c>
      <c r="C3598" s="3" t="s">
        <v>3595</v>
      </c>
      <c r="D3598" s="3" t="s">
        <v>7706</v>
      </c>
      <c r="E3598">
        <v>1100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41856.381736111107</v>
      </c>
      <c r="T3598" s="10">
        <f t="shared" si="227"/>
        <v>41877.381736111107</v>
      </c>
    </row>
    <row r="3599" spans="1:20" ht="33" x14ac:dyDescent="0.25">
      <c r="A3599" s="6">
        <f t="shared" si="224"/>
        <v>102.60000000000001</v>
      </c>
      <c r="B3599">
        <v>3597</v>
      </c>
      <c r="C3599" s="3" t="s">
        <v>3596</v>
      </c>
      <c r="D3599" s="3" t="s">
        <v>7707</v>
      </c>
      <c r="E3599"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42417.252199074072</v>
      </c>
      <c r="T3599" s="10">
        <f t="shared" si="227"/>
        <v>42431.915972222218</v>
      </c>
    </row>
    <row r="3600" spans="1:20" ht="49" x14ac:dyDescent="0.25">
      <c r="A3600" s="6">
        <f t="shared" si="224"/>
        <v>110.1</v>
      </c>
      <c r="B3600">
        <v>3598</v>
      </c>
      <c r="C3600" s="3" t="s">
        <v>3597</v>
      </c>
      <c r="D3600" s="3" t="s">
        <v>7708</v>
      </c>
      <c r="E3600"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41866.465532407405</v>
      </c>
      <c r="T3600" s="10">
        <f t="shared" si="227"/>
        <v>41884.874305555553</v>
      </c>
    </row>
    <row r="3601" spans="1:20" ht="49" x14ac:dyDescent="0.25">
      <c r="A3601" s="6">
        <f t="shared" si="224"/>
        <v>202</v>
      </c>
      <c r="B3601">
        <v>3599</v>
      </c>
      <c r="C3601" s="3" t="s">
        <v>3598</v>
      </c>
      <c r="D3601" s="3" t="s">
        <v>7709</v>
      </c>
      <c r="E3601"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42220.461539351854</v>
      </c>
      <c r="T3601" s="10">
        <f t="shared" si="227"/>
        <v>42245.666666666664</v>
      </c>
    </row>
    <row r="3602" spans="1:20" ht="33" x14ac:dyDescent="0.25">
      <c r="A3602" s="6">
        <f t="shared" si="224"/>
        <v>130</v>
      </c>
      <c r="B3602">
        <v>3600</v>
      </c>
      <c r="C3602" s="3" t="s">
        <v>3599</v>
      </c>
      <c r="D3602" s="3" t="s">
        <v>7710</v>
      </c>
      <c r="E3602"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42628.515787037039</v>
      </c>
      <c r="T3602" s="10">
        <f t="shared" si="227"/>
        <v>42656.515787037039</v>
      </c>
    </row>
    <row r="3603" spans="1:20" ht="49" x14ac:dyDescent="0.25">
      <c r="A3603" s="6">
        <f t="shared" si="224"/>
        <v>104.35000000000001</v>
      </c>
      <c r="B3603">
        <v>3601</v>
      </c>
      <c r="C3603" s="3" t="s">
        <v>3600</v>
      </c>
      <c r="D3603" s="3" t="s">
        <v>7711</v>
      </c>
      <c r="E3603">
        <v>2000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41990.665300925924</v>
      </c>
      <c r="T3603" s="10">
        <f t="shared" si="227"/>
        <v>42020.665300925924</v>
      </c>
    </row>
    <row r="3604" spans="1:20" ht="49" x14ac:dyDescent="0.25">
      <c r="A3604" s="6">
        <f t="shared" si="224"/>
        <v>100.05</v>
      </c>
      <c r="B3604">
        <v>3602</v>
      </c>
      <c r="C3604" s="3" t="s">
        <v>3601</v>
      </c>
      <c r="D3604" s="3" t="s">
        <v>7712</v>
      </c>
      <c r="E3604"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42447.56109953703</v>
      </c>
      <c r="T3604" s="10">
        <f t="shared" si="227"/>
        <v>42507.56109953703</v>
      </c>
    </row>
    <row r="3605" spans="1:20" ht="49" x14ac:dyDescent="0.25">
      <c r="A3605" s="6">
        <f t="shared" si="224"/>
        <v>170.66666666666666</v>
      </c>
      <c r="B3605">
        <v>3603</v>
      </c>
      <c r="C3605" s="3" t="s">
        <v>3602</v>
      </c>
      <c r="D3605" s="3" t="s">
        <v>7713</v>
      </c>
      <c r="E3605"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42283.531018518515</v>
      </c>
      <c r="T3605" s="10">
        <f t="shared" si="227"/>
        <v>42313.572685185187</v>
      </c>
    </row>
    <row r="3606" spans="1:20" ht="49" x14ac:dyDescent="0.25">
      <c r="A3606" s="6">
        <f t="shared" si="224"/>
        <v>112.83333333333334</v>
      </c>
      <c r="B3606">
        <v>3604</v>
      </c>
      <c r="C3606" s="3" t="s">
        <v>3603</v>
      </c>
      <c r="D3606" s="3" t="s">
        <v>7714</v>
      </c>
      <c r="E3606"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42482.68236111111</v>
      </c>
      <c r="T3606" s="10">
        <f t="shared" si="227"/>
        <v>42488.957638888889</v>
      </c>
    </row>
    <row r="3607" spans="1:20" ht="49" x14ac:dyDescent="0.25">
      <c r="A3607" s="6">
        <f t="shared" si="224"/>
        <v>184</v>
      </c>
      <c r="B3607">
        <v>3605</v>
      </c>
      <c r="C3607" s="3" t="s">
        <v>3604</v>
      </c>
      <c r="D3607" s="3" t="s">
        <v>7715</v>
      </c>
      <c r="E3607">
        <v>250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42383.459791666661</v>
      </c>
      <c r="T3607" s="10">
        <f t="shared" si="227"/>
        <v>42413.459791666661</v>
      </c>
    </row>
    <row r="3608" spans="1:20" ht="49" x14ac:dyDescent="0.25">
      <c r="A3608" s="6">
        <f t="shared" si="224"/>
        <v>130.26666666666665</v>
      </c>
      <c r="B3608">
        <v>3606</v>
      </c>
      <c r="C3608" s="3" t="s">
        <v>3605</v>
      </c>
      <c r="D3608" s="3" t="s">
        <v>7716</v>
      </c>
      <c r="E3608">
        <v>3000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42566.271493055552</v>
      </c>
      <c r="T3608" s="10">
        <f t="shared" si="227"/>
        <v>42596.271493055552</v>
      </c>
    </row>
    <row r="3609" spans="1:20" ht="33" x14ac:dyDescent="0.25">
      <c r="A3609" s="6">
        <f t="shared" si="224"/>
        <v>105.45454545454544</v>
      </c>
      <c r="B3609">
        <v>3607</v>
      </c>
      <c r="C3609" s="3" t="s">
        <v>3606</v>
      </c>
      <c r="D3609" s="3" t="s">
        <v>7717</v>
      </c>
      <c r="E3609">
        <v>550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42338.630578703705</v>
      </c>
      <c r="T3609" s="10">
        <f t="shared" si="227"/>
        <v>42352.666666666664</v>
      </c>
    </row>
    <row r="3610" spans="1:20" ht="49" x14ac:dyDescent="0.25">
      <c r="A3610" s="6">
        <f t="shared" si="224"/>
        <v>100</v>
      </c>
      <c r="B3610">
        <v>3608</v>
      </c>
      <c r="C3610" s="3" t="s">
        <v>3607</v>
      </c>
      <c r="D3610" s="3" t="s">
        <v>7718</v>
      </c>
      <c r="E3610">
        <v>800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42506.37604166667</v>
      </c>
      <c r="T3610" s="10">
        <f t="shared" si="227"/>
        <v>42538.249999999993</v>
      </c>
    </row>
    <row r="3611" spans="1:20" ht="49" x14ac:dyDescent="0.25">
      <c r="A3611" s="6">
        <f t="shared" si="224"/>
        <v>153.31632653061226</v>
      </c>
      <c r="B3611">
        <v>3609</v>
      </c>
      <c r="C3611" s="3" t="s">
        <v>3608</v>
      </c>
      <c r="D3611" s="3" t="s">
        <v>7719</v>
      </c>
      <c r="E3611">
        <v>1960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42429.658391203695</v>
      </c>
      <c r="T3611" s="10">
        <f t="shared" si="227"/>
        <v>42459.616724537038</v>
      </c>
    </row>
    <row r="3612" spans="1:20" ht="49" x14ac:dyDescent="0.25">
      <c r="A3612" s="6">
        <f t="shared" si="224"/>
        <v>162.30000000000001</v>
      </c>
      <c r="B3612">
        <v>3610</v>
      </c>
      <c r="C3612" s="3" t="s">
        <v>3609</v>
      </c>
      <c r="D3612" s="3" t="s">
        <v>7720</v>
      </c>
      <c r="E3612">
        <v>1000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42203.09879629629</v>
      </c>
      <c r="T3612" s="10">
        <f t="shared" si="227"/>
        <v>42233.09879629629</v>
      </c>
    </row>
    <row r="3613" spans="1:20" ht="49" x14ac:dyDescent="0.25">
      <c r="A3613" s="6">
        <f t="shared" si="224"/>
        <v>136</v>
      </c>
      <c r="B3613">
        <v>3611</v>
      </c>
      <c r="C3613" s="3" t="s">
        <v>3610</v>
      </c>
      <c r="D3613" s="3" t="s">
        <v>7721</v>
      </c>
      <c r="E3613">
        <v>2500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42072.037048611113</v>
      </c>
      <c r="T3613" s="10">
        <f t="shared" si="227"/>
        <v>42102.037048611113</v>
      </c>
    </row>
    <row r="3614" spans="1:20" ht="49" x14ac:dyDescent="0.25">
      <c r="A3614" s="6">
        <f t="shared" si="224"/>
        <v>144.4</v>
      </c>
      <c r="B3614">
        <v>3612</v>
      </c>
      <c r="C3614" s="3" t="s">
        <v>3611</v>
      </c>
      <c r="D3614" s="3" t="s">
        <v>7722</v>
      </c>
      <c r="E3614">
        <v>5000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41789.393645833334</v>
      </c>
      <c r="T3614" s="10">
        <f t="shared" si="227"/>
        <v>41799.393645833334</v>
      </c>
    </row>
    <row r="3615" spans="1:20" ht="33" x14ac:dyDescent="0.25">
      <c r="A3615" s="6">
        <f t="shared" si="224"/>
        <v>100</v>
      </c>
      <c r="B3615">
        <v>3613</v>
      </c>
      <c r="C3615" s="3" t="s">
        <v>3612</v>
      </c>
      <c r="D3615" s="3" t="s">
        <v>7723</v>
      </c>
      <c r="E3615"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41788.256643518514</v>
      </c>
      <c r="T3615" s="10">
        <f t="shared" si="227"/>
        <v>41818.256643518514</v>
      </c>
    </row>
    <row r="3616" spans="1:20" ht="49" x14ac:dyDescent="0.25">
      <c r="A3616" s="6">
        <f t="shared" si="224"/>
        <v>100.8</v>
      </c>
      <c r="B3616">
        <v>3614</v>
      </c>
      <c r="C3616" s="3" t="s">
        <v>3439</v>
      </c>
      <c r="D3616" s="3" t="s">
        <v>7724</v>
      </c>
      <c r="E3616"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42143.708518518521</v>
      </c>
      <c r="T3616" s="10">
        <f t="shared" si="227"/>
        <v>42173.708518518521</v>
      </c>
    </row>
    <row r="3617" spans="1:20" ht="49" x14ac:dyDescent="0.25">
      <c r="A3617" s="6">
        <f t="shared" si="224"/>
        <v>106.80000000000001</v>
      </c>
      <c r="B3617">
        <v>3615</v>
      </c>
      <c r="C3617" s="3" t="s">
        <v>3613</v>
      </c>
      <c r="D3617" s="3" t="s">
        <v>7725</v>
      </c>
      <c r="E3617">
        <v>2500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42318.260370370372</v>
      </c>
      <c r="T3617" s="10">
        <f t="shared" si="227"/>
        <v>42348.260370370372</v>
      </c>
    </row>
    <row r="3618" spans="1:20" ht="49" x14ac:dyDescent="0.25">
      <c r="A3618" s="6">
        <f t="shared" si="224"/>
        <v>124.8</v>
      </c>
      <c r="B3618">
        <v>3616</v>
      </c>
      <c r="C3618" s="3" t="s">
        <v>3614</v>
      </c>
      <c r="D3618" s="3" t="s">
        <v>7726</v>
      </c>
      <c r="E3618">
        <v>2500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42052.616481481477</v>
      </c>
      <c r="T3618" s="10">
        <f t="shared" si="227"/>
        <v>42082.574814814812</v>
      </c>
    </row>
    <row r="3619" spans="1:20" ht="49" x14ac:dyDescent="0.25">
      <c r="A3619" s="6">
        <f t="shared" si="224"/>
        <v>118.91891891891892</v>
      </c>
      <c r="B3619">
        <v>3617</v>
      </c>
      <c r="C3619" s="3" t="s">
        <v>3615</v>
      </c>
      <c r="D3619" s="3" t="s">
        <v>7727</v>
      </c>
      <c r="E3619">
        <v>740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42779.276956018519</v>
      </c>
      <c r="T3619" s="10">
        <f t="shared" si="227"/>
        <v>42793.666666666664</v>
      </c>
    </row>
    <row r="3620" spans="1:20" ht="49" x14ac:dyDescent="0.25">
      <c r="A3620" s="6">
        <f t="shared" si="224"/>
        <v>101</v>
      </c>
      <c r="B3620">
        <v>3618</v>
      </c>
      <c r="C3620" s="3" t="s">
        <v>3616</v>
      </c>
      <c r="D3620" s="3" t="s">
        <v>7728</v>
      </c>
      <c r="E3620">
        <v>2000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42128.294560185182</v>
      </c>
      <c r="T3620" s="10">
        <f t="shared" si="227"/>
        <v>42158.294560185182</v>
      </c>
    </row>
    <row r="3621" spans="1:20" ht="49" x14ac:dyDescent="0.25">
      <c r="A3621" s="6">
        <f t="shared" si="224"/>
        <v>112.99999999999999</v>
      </c>
      <c r="B3621">
        <v>3619</v>
      </c>
      <c r="C3621" s="3" t="s">
        <v>3617</v>
      </c>
      <c r="D3621" s="3" t="s">
        <v>7729</v>
      </c>
      <c r="E3621"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42660.79891203704</v>
      </c>
      <c r="T3621" s="10">
        <f t="shared" si="227"/>
        <v>42693.583333333336</v>
      </c>
    </row>
    <row r="3622" spans="1:20" ht="49" x14ac:dyDescent="0.25">
      <c r="A3622" s="6">
        <f t="shared" si="224"/>
        <v>105.19047619047619</v>
      </c>
      <c r="B3622">
        <v>3620</v>
      </c>
      <c r="C3622" s="3" t="s">
        <v>3618</v>
      </c>
      <c r="D3622" s="3" t="s">
        <v>7730</v>
      </c>
      <c r="E3622"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42037.60487268518</v>
      </c>
      <c r="T3622" s="10">
        <f t="shared" si="227"/>
        <v>42067.833333333336</v>
      </c>
    </row>
    <row r="3623" spans="1:20" ht="49" x14ac:dyDescent="0.25">
      <c r="A3623" s="6">
        <f t="shared" si="224"/>
        <v>109.73333333333332</v>
      </c>
      <c r="B3623">
        <v>3621</v>
      </c>
      <c r="C3623" s="3" t="s">
        <v>3619</v>
      </c>
      <c r="D3623" s="3" t="s">
        <v>7731</v>
      </c>
      <c r="E3623"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42619.602361111109</v>
      </c>
      <c r="T3623" s="10">
        <f t="shared" si="227"/>
        <v>42643.541666666664</v>
      </c>
    </row>
    <row r="3624" spans="1:20" ht="33" x14ac:dyDescent="0.25">
      <c r="A3624" s="6">
        <f t="shared" si="224"/>
        <v>100.099</v>
      </c>
      <c r="B3624">
        <v>3622</v>
      </c>
      <c r="C3624" s="3" t="s">
        <v>3620</v>
      </c>
      <c r="D3624" s="3" t="s">
        <v>7732</v>
      </c>
      <c r="E3624"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41876.888553240737</v>
      </c>
      <c r="T3624" s="10">
        <f t="shared" si="227"/>
        <v>41909.807638888888</v>
      </c>
    </row>
    <row r="3625" spans="1:20" ht="33" x14ac:dyDescent="0.25">
      <c r="A3625" s="6">
        <f t="shared" si="224"/>
        <v>120</v>
      </c>
      <c r="B3625">
        <v>3623</v>
      </c>
      <c r="C3625" s="3" t="s">
        <v>3621</v>
      </c>
      <c r="D3625" s="3" t="s">
        <v>7733</v>
      </c>
      <c r="E3625"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41828.403587962959</v>
      </c>
      <c r="T3625" s="10">
        <f t="shared" si="227"/>
        <v>41845.958333333328</v>
      </c>
    </row>
    <row r="3626" spans="1:20" ht="81" x14ac:dyDescent="0.25">
      <c r="A3626" s="6">
        <f t="shared" si="224"/>
        <v>104.93333333333332</v>
      </c>
      <c r="B3626">
        <v>3624</v>
      </c>
      <c r="C3626" s="3" t="s">
        <v>3622</v>
      </c>
      <c r="D3626" s="3" t="s">
        <v>7734</v>
      </c>
      <c r="E3626"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42545.440856481473</v>
      </c>
      <c r="T3626" s="10">
        <f t="shared" si="227"/>
        <v>42605.440856481473</v>
      </c>
    </row>
    <row r="3627" spans="1:20" ht="49" x14ac:dyDescent="0.25">
      <c r="A3627" s="6">
        <f t="shared" si="224"/>
        <v>102.66666666666666</v>
      </c>
      <c r="B3627">
        <v>3625</v>
      </c>
      <c r="C3627" s="3" t="s">
        <v>3623</v>
      </c>
      <c r="D3627" s="3" t="s">
        <v>7735</v>
      </c>
      <c r="E3627">
        <v>3000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42157.319178240738</v>
      </c>
      <c r="T3627" s="10">
        <f t="shared" si="227"/>
        <v>42187.319178240738</v>
      </c>
    </row>
    <row r="3628" spans="1:20" ht="49" x14ac:dyDescent="0.25">
      <c r="A3628" s="6">
        <f t="shared" si="224"/>
        <v>101.82500000000002</v>
      </c>
      <c r="B3628">
        <v>3626</v>
      </c>
      <c r="C3628" s="3" t="s">
        <v>3624</v>
      </c>
      <c r="D3628" s="3" t="s">
        <v>7736</v>
      </c>
      <c r="E3628">
        <v>4000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41846.333993055552</v>
      </c>
      <c r="T3628" s="10">
        <f t="shared" si="227"/>
        <v>41867.333993055552</v>
      </c>
    </row>
    <row r="3629" spans="1:20" ht="49" x14ac:dyDescent="0.25">
      <c r="A3629" s="6">
        <f t="shared" si="224"/>
        <v>100</v>
      </c>
      <c r="B3629">
        <v>3627</v>
      </c>
      <c r="C3629" s="3" t="s">
        <v>3625</v>
      </c>
      <c r="D3629" s="3" t="s">
        <v>7737</v>
      </c>
      <c r="E3629"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42460.408414351848</v>
      </c>
      <c r="T3629" s="10">
        <f t="shared" si="227"/>
        <v>42510.832638888889</v>
      </c>
    </row>
    <row r="3630" spans="1:20" ht="49" x14ac:dyDescent="0.25">
      <c r="A3630" s="6">
        <f t="shared" si="224"/>
        <v>0</v>
      </c>
      <c r="B3630">
        <v>3628</v>
      </c>
      <c r="C3630" s="3" t="s">
        <v>3626</v>
      </c>
      <c r="D3630" s="3" t="s">
        <v>7738</v>
      </c>
      <c r="E3630">
        <v>100000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42291.4999537037</v>
      </c>
      <c r="T3630" s="10">
        <f t="shared" si="227"/>
        <v>42351.541620370372</v>
      </c>
    </row>
    <row r="3631" spans="1:20" ht="49" x14ac:dyDescent="0.25">
      <c r="A3631" s="6">
        <f t="shared" si="224"/>
        <v>1.999999999946489E-4</v>
      </c>
      <c r="B3631">
        <v>3629</v>
      </c>
      <c r="C3631" s="3" t="s">
        <v>3627</v>
      </c>
      <c r="D3631" s="3" t="s">
        <v>7739</v>
      </c>
      <c r="E3631">
        <v>1000000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42436.761157407404</v>
      </c>
      <c r="T3631" s="10">
        <f t="shared" si="227"/>
        <v>42495.374999999993</v>
      </c>
    </row>
    <row r="3632" spans="1:20" ht="49" x14ac:dyDescent="0.25">
      <c r="A3632" s="6">
        <f t="shared" si="224"/>
        <v>3.3333333333329662E-2</v>
      </c>
      <c r="B3632">
        <v>3630</v>
      </c>
      <c r="C3632" s="3" t="s">
        <v>3628</v>
      </c>
      <c r="D3632" s="3" t="s">
        <v>7740</v>
      </c>
      <c r="E3632">
        <v>3000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41942.513773148145</v>
      </c>
      <c r="T3632" s="10">
        <f t="shared" si="227"/>
        <v>41972.555439814816</v>
      </c>
    </row>
    <row r="3633" spans="1:20" ht="49" x14ac:dyDescent="0.25">
      <c r="A3633" s="6">
        <f t="shared" si="224"/>
        <v>51.023391812865505</v>
      </c>
      <c r="B3633">
        <v>3631</v>
      </c>
      <c r="C3633" s="3" t="s">
        <v>3629</v>
      </c>
      <c r="D3633" s="3" t="s">
        <v>7741</v>
      </c>
      <c r="E3633">
        <v>17100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41880.42010416666</v>
      </c>
      <c r="T3633" s="10">
        <f t="shared" si="227"/>
        <v>41904.832638888889</v>
      </c>
    </row>
    <row r="3634" spans="1:20" ht="49" x14ac:dyDescent="0.25">
      <c r="A3634" s="6">
        <f t="shared" si="224"/>
        <v>19.999999999999996</v>
      </c>
      <c r="B3634">
        <v>3632</v>
      </c>
      <c r="C3634" s="3" t="s">
        <v>3630</v>
      </c>
      <c r="D3634" s="3" t="s">
        <v>7742</v>
      </c>
      <c r="E3634">
        <v>500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41946.603576388887</v>
      </c>
      <c r="T3634" s="10">
        <f t="shared" si="227"/>
        <v>41966.603576388887</v>
      </c>
    </row>
    <row r="3635" spans="1:20" ht="49" x14ac:dyDescent="0.25">
      <c r="A3635" s="6">
        <f t="shared" si="224"/>
        <v>35.24</v>
      </c>
      <c r="B3635">
        <v>3633</v>
      </c>
      <c r="C3635" s="3" t="s">
        <v>3631</v>
      </c>
      <c r="D3635" s="3" t="s">
        <v>7743</v>
      </c>
      <c r="E3635">
        <v>5000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42649.290127314809</v>
      </c>
      <c r="T3635" s="10">
        <f t="shared" si="227"/>
        <v>42692.708333333336</v>
      </c>
    </row>
    <row r="3636" spans="1:20" ht="49" x14ac:dyDescent="0.25">
      <c r="A3636" s="6">
        <f t="shared" si="224"/>
        <v>4.2466666666666653</v>
      </c>
      <c r="B3636">
        <v>3634</v>
      </c>
      <c r="C3636" s="3" t="s">
        <v>3632</v>
      </c>
      <c r="D3636" s="3" t="s">
        <v>7744</v>
      </c>
      <c r="E3636">
        <v>75000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42700.833032407405</v>
      </c>
      <c r="T3636" s="10">
        <f t="shared" si="227"/>
        <v>42748.832638888889</v>
      </c>
    </row>
    <row r="3637" spans="1:20" ht="33" x14ac:dyDescent="0.25">
      <c r="A3637" s="6">
        <f t="shared" si="224"/>
        <v>36.457142857142856</v>
      </c>
      <c r="B3637">
        <v>3635</v>
      </c>
      <c r="C3637" s="3" t="s">
        <v>3633</v>
      </c>
      <c r="D3637" s="3" t="s">
        <v>7745</v>
      </c>
      <c r="E3637">
        <v>3500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42450.549490740734</v>
      </c>
      <c r="T3637" s="10">
        <f t="shared" si="227"/>
        <v>42480.549490740734</v>
      </c>
    </row>
    <row r="3638" spans="1:20" ht="49" x14ac:dyDescent="0.25">
      <c r="A3638" s="6">
        <f t="shared" si="224"/>
        <v>0</v>
      </c>
      <c r="B3638">
        <v>3636</v>
      </c>
      <c r="C3638" s="3" t="s">
        <v>3634</v>
      </c>
      <c r="D3638" s="3" t="s">
        <v>7746</v>
      </c>
      <c r="E3638">
        <v>150000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42226.361446759263</v>
      </c>
      <c r="T3638" s="10">
        <f t="shared" si="227"/>
        <v>42261.361446759263</v>
      </c>
    </row>
    <row r="3639" spans="1:20" ht="65" x14ac:dyDescent="0.25">
      <c r="A3639" s="6">
        <f t="shared" si="224"/>
        <v>30.866666666666664</v>
      </c>
      <c r="B3639">
        <v>3637</v>
      </c>
      <c r="C3639" s="3" t="s">
        <v>3635</v>
      </c>
      <c r="D3639" s="3" t="s">
        <v>7747</v>
      </c>
      <c r="E3639">
        <v>3000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41975.367303240739</v>
      </c>
      <c r="T3639" s="10">
        <f t="shared" si="227"/>
        <v>42005.367303240739</v>
      </c>
    </row>
    <row r="3640" spans="1:20" ht="33" x14ac:dyDescent="0.25">
      <c r="A3640" s="6">
        <f t="shared" si="224"/>
        <v>6.5454545454545432</v>
      </c>
      <c r="B3640">
        <v>3638</v>
      </c>
      <c r="C3640" s="3" t="s">
        <v>3636</v>
      </c>
      <c r="D3640" s="3" t="s">
        <v>7748</v>
      </c>
      <c r="E3640">
        <v>3300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42053.339490740742</v>
      </c>
      <c r="T3640" s="10">
        <f t="shared" si="227"/>
        <v>42113.29782407407</v>
      </c>
    </row>
    <row r="3641" spans="1:20" ht="49" x14ac:dyDescent="0.25">
      <c r="A3641" s="6">
        <f t="shared" si="224"/>
        <v>4.0000000000040004E-3</v>
      </c>
      <c r="B3641">
        <v>3639</v>
      </c>
      <c r="C3641" s="3" t="s">
        <v>3637</v>
      </c>
      <c r="D3641" s="3" t="s">
        <v>7749</v>
      </c>
      <c r="E3641">
        <v>25000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42590.343819444439</v>
      </c>
      <c r="T3641" s="10">
        <f t="shared" si="227"/>
        <v>42650.299305555549</v>
      </c>
    </row>
    <row r="3642" spans="1:20" ht="81" x14ac:dyDescent="0.25">
      <c r="A3642" s="6">
        <f t="shared" si="224"/>
        <v>5.5000000000000053</v>
      </c>
      <c r="B3642">
        <v>3640</v>
      </c>
      <c r="C3642" s="3" t="s">
        <v>3638</v>
      </c>
      <c r="D3642" s="3" t="s">
        <v>7750</v>
      </c>
      <c r="E3642">
        <v>1000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42104.448263888888</v>
      </c>
      <c r="T3642" s="10">
        <f t="shared" si="227"/>
        <v>42134.448263888888</v>
      </c>
    </row>
    <row r="3643" spans="1:20" ht="49" x14ac:dyDescent="0.25">
      <c r="A3643" s="6">
        <f t="shared" si="224"/>
        <v>0</v>
      </c>
      <c r="B3643">
        <v>3641</v>
      </c>
      <c r="C3643" s="3" t="s">
        <v>3639</v>
      </c>
      <c r="D3643" s="3" t="s">
        <v>7751</v>
      </c>
      <c r="E3643">
        <v>3000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41899.293738425928</v>
      </c>
      <c r="T3643" s="10">
        <f t="shared" si="227"/>
        <v>41916.875</v>
      </c>
    </row>
    <row r="3644" spans="1:20" ht="65" x14ac:dyDescent="0.25">
      <c r="A3644" s="6">
        <f t="shared" si="224"/>
        <v>2.1428571428571463</v>
      </c>
      <c r="B3644">
        <v>3642</v>
      </c>
      <c r="C3644" s="3" t="s">
        <v>3640</v>
      </c>
      <c r="D3644" s="3" t="s">
        <v>7752</v>
      </c>
      <c r="E3644">
        <v>700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42297.482951388891</v>
      </c>
      <c r="T3644" s="10">
        <f t="shared" si="227"/>
        <v>42338.374999999993</v>
      </c>
    </row>
    <row r="3645" spans="1:20" ht="49" x14ac:dyDescent="0.25">
      <c r="A3645" s="6">
        <f t="shared" si="224"/>
        <v>0</v>
      </c>
      <c r="B3645">
        <v>3643</v>
      </c>
      <c r="C3645" s="3" t="s">
        <v>3641</v>
      </c>
      <c r="D3645" s="3" t="s">
        <v>7753</v>
      </c>
      <c r="E3645">
        <v>25000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42284.810636574075</v>
      </c>
      <c r="T3645" s="10">
        <f t="shared" si="227"/>
        <v>42324.852303240739</v>
      </c>
    </row>
    <row r="3646" spans="1:20" ht="49" x14ac:dyDescent="0.25">
      <c r="A3646" s="6">
        <f t="shared" si="224"/>
        <v>16.420000000000002</v>
      </c>
      <c r="B3646">
        <v>3644</v>
      </c>
      <c r="C3646" s="3" t="s">
        <v>3642</v>
      </c>
      <c r="D3646" s="3" t="s">
        <v>7754</v>
      </c>
      <c r="E3646">
        <v>5000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42408.908414351848</v>
      </c>
      <c r="T3646" s="10">
        <f t="shared" si="227"/>
        <v>42436.874305555553</v>
      </c>
    </row>
    <row r="3647" spans="1:20" ht="49" x14ac:dyDescent="0.25">
      <c r="A3647" s="6">
        <f t="shared" si="224"/>
        <v>0.10000000000000009</v>
      </c>
      <c r="B3647">
        <v>3645</v>
      </c>
      <c r="C3647" s="3" t="s">
        <v>3643</v>
      </c>
      <c r="D3647" s="3" t="s">
        <v>7755</v>
      </c>
      <c r="E3647">
        <v>1000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42665.637013888881</v>
      </c>
      <c r="T3647" s="10">
        <f t="shared" si="227"/>
        <v>42695.678680555553</v>
      </c>
    </row>
    <row r="3648" spans="1:20" ht="49" x14ac:dyDescent="0.25">
      <c r="A3648" s="6">
        <f t="shared" si="224"/>
        <v>4.8100000000000032</v>
      </c>
      <c r="B3648">
        <v>3646</v>
      </c>
      <c r="C3648" s="3" t="s">
        <v>3644</v>
      </c>
      <c r="D3648" s="3" t="s">
        <v>7756</v>
      </c>
      <c r="E3648">
        <v>10000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42140.08798611111</v>
      </c>
      <c r="T3648" s="10">
        <f t="shared" si="227"/>
        <v>42171.645833333336</v>
      </c>
    </row>
    <row r="3649" spans="1:20" ht="49" x14ac:dyDescent="0.25">
      <c r="A3649" s="6">
        <f t="shared" si="224"/>
        <v>6.0000000000000053</v>
      </c>
      <c r="B3649">
        <v>3647</v>
      </c>
      <c r="C3649" s="3" t="s">
        <v>3645</v>
      </c>
      <c r="D3649" s="3" t="s">
        <v>7757</v>
      </c>
      <c r="E3649">
        <v>500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42598.415821759256</v>
      </c>
      <c r="T3649" s="10">
        <f t="shared" si="227"/>
        <v>42643.415821759256</v>
      </c>
    </row>
    <row r="3650" spans="1:20" ht="33" x14ac:dyDescent="0.25">
      <c r="A3650" s="6">
        <f t="shared" si="224"/>
        <v>100.38249999999999</v>
      </c>
      <c r="B3650">
        <v>3648</v>
      </c>
      <c r="C3650" s="3" t="s">
        <v>3646</v>
      </c>
      <c r="D3650" s="3" t="s">
        <v>7758</v>
      </c>
      <c r="E3650"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41886.958854166667</v>
      </c>
      <c r="T3650" s="10">
        <f t="shared" si="227"/>
        <v>41916.958854166667</v>
      </c>
    </row>
    <row r="3651" spans="1:20" ht="49" x14ac:dyDescent="0.25">
      <c r="A3651" s="6">
        <f t="shared" ref="A3651:A3714" si="228">((F3651-E3651)/E3651+1)*100</f>
        <v>104</v>
      </c>
      <c r="B3651">
        <v>3649</v>
      </c>
      <c r="C3651" s="3" t="s">
        <v>3647</v>
      </c>
      <c r="D3651" s="3" t="s">
        <v>7759</v>
      </c>
      <c r="E3651">
        <v>750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>
        <f t="shared" ref="P3651:P3714" si="229">F3651/M3651</f>
        <v>97.5</v>
      </c>
      <c r="Q3651" t="s">
        <v>8317</v>
      </c>
      <c r="R3651" t="s">
        <v>8318</v>
      </c>
      <c r="S3651" s="10">
        <f t="shared" ref="S3651:S3714" si="230">(((K3651/60)/60)/24)+DATE(1970,1,1)+(-8/24)</f>
        <v>41780.379560185182</v>
      </c>
      <c r="T3651" s="10">
        <f t="shared" ref="T3651:T3714" si="231">(((J3651/60)/60)/24)+DATE(1970,1,1)+(-8/24)</f>
        <v>41806.379560185182</v>
      </c>
    </row>
    <row r="3652" spans="1:20" ht="49" x14ac:dyDescent="0.25">
      <c r="A3652" s="6">
        <f t="shared" si="228"/>
        <v>100</v>
      </c>
      <c r="B3652">
        <v>3650</v>
      </c>
      <c r="C3652" s="3" t="s">
        <v>3648</v>
      </c>
      <c r="D3652" s="3" t="s">
        <v>7760</v>
      </c>
      <c r="E3652">
        <v>500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42381.145648148151</v>
      </c>
      <c r="T3652" s="10">
        <f t="shared" si="231"/>
        <v>42402.145648148151</v>
      </c>
    </row>
    <row r="3653" spans="1:20" ht="33" x14ac:dyDescent="0.25">
      <c r="A3653" s="6">
        <f t="shared" si="228"/>
        <v>104</v>
      </c>
      <c r="B3653">
        <v>3651</v>
      </c>
      <c r="C3653" s="3" t="s">
        <v>3649</v>
      </c>
      <c r="D3653" s="3" t="s">
        <v>7761</v>
      </c>
      <c r="E3653"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41828.312986111108</v>
      </c>
      <c r="T3653" s="10">
        <f t="shared" si="231"/>
        <v>41861.332638888889</v>
      </c>
    </row>
    <row r="3654" spans="1:20" ht="49" x14ac:dyDescent="0.25">
      <c r="A3654" s="6">
        <f t="shared" si="228"/>
        <v>250.66666666666669</v>
      </c>
      <c r="B3654">
        <v>3652</v>
      </c>
      <c r="C3654" s="3" t="s">
        <v>2867</v>
      </c>
      <c r="D3654" s="3" t="s">
        <v>7762</v>
      </c>
      <c r="E3654">
        <v>300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42596.311365740738</v>
      </c>
      <c r="T3654" s="10">
        <f t="shared" si="231"/>
        <v>42606.832638888889</v>
      </c>
    </row>
    <row r="3655" spans="1:20" ht="49" x14ac:dyDescent="0.25">
      <c r="A3655" s="6">
        <f t="shared" si="228"/>
        <v>100.49999999999999</v>
      </c>
      <c r="B3655">
        <v>3653</v>
      </c>
      <c r="C3655" s="3" t="s">
        <v>3650</v>
      </c>
      <c r="D3655" s="3" t="s">
        <v>7763</v>
      </c>
      <c r="E3655">
        <v>2000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42191.030173611107</v>
      </c>
      <c r="T3655" s="10">
        <f t="shared" si="231"/>
        <v>42221.030173611107</v>
      </c>
    </row>
    <row r="3656" spans="1:20" ht="49" x14ac:dyDescent="0.25">
      <c r="A3656" s="6">
        <f t="shared" si="228"/>
        <v>174.4</v>
      </c>
      <c r="B3656">
        <v>3654</v>
      </c>
      <c r="C3656" s="3" t="s">
        <v>3651</v>
      </c>
      <c r="D3656" s="3" t="s">
        <v>7764</v>
      </c>
      <c r="E3656">
        <v>1500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42440.08317129629</v>
      </c>
      <c r="T3656" s="10">
        <f t="shared" si="231"/>
        <v>42463.374999999993</v>
      </c>
    </row>
    <row r="3657" spans="1:20" ht="49" x14ac:dyDescent="0.25">
      <c r="A3657" s="6">
        <f t="shared" si="228"/>
        <v>116.26</v>
      </c>
      <c r="B3657">
        <v>3655</v>
      </c>
      <c r="C3657" s="3" t="s">
        <v>3652</v>
      </c>
      <c r="D3657" s="3" t="s">
        <v>7765</v>
      </c>
      <c r="E3657"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42173.469884259255</v>
      </c>
      <c r="T3657" s="10">
        <f t="shared" si="231"/>
        <v>42202.957638888889</v>
      </c>
    </row>
    <row r="3658" spans="1:20" ht="49" x14ac:dyDescent="0.25">
      <c r="A3658" s="6">
        <f t="shared" si="228"/>
        <v>105.82000000000001</v>
      </c>
      <c r="B3658">
        <v>3656</v>
      </c>
      <c r="C3658" s="3" t="s">
        <v>3653</v>
      </c>
      <c r="D3658" s="3" t="s">
        <v>7766</v>
      </c>
      <c r="E3658">
        <v>5000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42737.57680555556</v>
      </c>
      <c r="T3658" s="10">
        <f t="shared" si="231"/>
        <v>42767.624305555553</v>
      </c>
    </row>
    <row r="3659" spans="1:20" ht="49" x14ac:dyDescent="0.25">
      <c r="A3659" s="6">
        <f t="shared" si="228"/>
        <v>110.75</v>
      </c>
      <c r="B3659">
        <v>3657</v>
      </c>
      <c r="C3659" s="3" t="s">
        <v>3654</v>
      </c>
      <c r="D3659" s="3" t="s">
        <v>7767</v>
      </c>
      <c r="E3659">
        <v>2000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42499.296516203707</v>
      </c>
      <c r="T3659" s="10">
        <f t="shared" si="231"/>
        <v>42522.570833333331</v>
      </c>
    </row>
    <row r="3660" spans="1:20" ht="33" x14ac:dyDescent="0.25">
      <c r="A3660" s="6">
        <f t="shared" si="228"/>
        <v>100.66666666666666</v>
      </c>
      <c r="B3660">
        <v>3658</v>
      </c>
      <c r="C3660" s="3" t="s">
        <v>3655</v>
      </c>
      <c r="D3660" s="3" t="s">
        <v>7768</v>
      </c>
      <c r="E3660"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41775.525231481479</v>
      </c>
      <c r="T3660" s="10">
        <f t="shared" si="231"/>
        <v>41821.832638888889</v>
      </c>
    </row>
    <row r="3661" spans="1:20" ht="49" x14ac:dyDescent="0.25">
      <c r="A3661" s="6">
        <f t="shared" si="228"/>
        <v>102.03333333333333</v>
      </c>
      <c r="B3661">
        <v>3659</v>
      </c>
      <c r="C3661" s="3" t="s">
        <v>3656</v>
      </c>
      <c r="D3661" s="3" t="s">
        <v>7769</v>
      </c>
      <c r="E3661"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42054.943865740737</v>
      </c>
      <c r="T3661" s="10">
        <f t="shared" si="231"/>
        <v>42082.277083333327</v>
      </c>
    </row>
    <row r="3662" spans="1:20" ht="49" x14ac:dyDescent="0.25">
      <c r="A3662" s="6">
        <f t="shared" si="228"/>
        <v>100</v>
      </c>
      <c r="B3662">
        <v>3660</v>
      </c>
      <c r="C3662" s="3" t="s">
        <v>3657</v>
      </c>
      <c r="D3662" s="3" t="s">
        <v>7770</v>
      </c>
      <c r="E3662">
        <v>250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41971.547743055555</v>
      </c>
      <c r="T3662" s="10">
        <f t="shared" si="231"/>
        <v>41996.547743055555</v>
      </c>
    </row>
    <row r="3663" spans="1:20" ht="49" x14ac:dyDescent="0.25">
      <c r="A3663" s="6">
        <f t="shared" si="228"/>
        <v>111.00000000000001</v>
      </c>
      <c r="B3663">
        <v>3661</v>
      </c>
      <c r="C3663" s="3" t="s">
        <v>3658</v>
      </c>
      <c r="D3663" s="3" t="s">
        <v>7771</v>
      </c>
      <c r="E3663"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42447.563333333332</v>
      </c>
      <c r="T3663" s="10">
        <f t="shared" si="231"/>
        <v>42469.833333333336</v>
      </c>
    </row>
    <row r="3664" spans="1:20" ht="49" x14ac:dyDescent="0.25">
      <c r="A3664" s="6">
        <f t="shared" si="228"/>
        <v>101.42500000000001</v>
      </c>
      <c r="B3664">
        <v>3662</v>
      </c>
      <c r="C3664" s="3" t="s">
        <v>3659</v>
      </c>
      <c r="D3664" s="3" t="s">
        <v>7772</v>
      </c>
      <c r="E3664">
        <v>8000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42063.886736111112</v>
      </c>
      <c r="T3664" s="10">
        <f t="shared" si="231"/>
        <v>42093.84506944444</v>
      </c>
    </row>
    <row r="3665" spans="1:20" ht="49" x14ac:dyDescent="0.25">
      <c r="A3665" s="6">
        <f t="shared" si="228"/>
        <v>104</v>
      </c>
      <c r="B3665">
        <v>3663</v>
      </c>
      <c r="C3665" s="3" t="s">
        <v>3660</v>
      </c>
      <c r="D3665" s="3" t="s">
        <v>7773</v>
      </c>
      <c r="E3665">
        <v>225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42665.118402777771</v>
      </c>
      <c r="T3665" s="10">
        <f t="shared" si="231"/>
        <v>42725.160069444442</v>
      </c>
    </row>
    <row r="3666" spans="1:20" ht="49" x14ac:dyDescent="0.25">
      <c r="A3666" s="6">
        <f t="shared" si="228"/>
        <v>109.375</v>
      </c>
      <c r="B3666">
        <v>3664</v>
      </c>
      <c r="C3666" s="3" t="s">
        <v>3661</v>
      </c>
      <c r="D3666" s="3" t="s">
        <v>7774</v>
      </c>
      <c r="E3666"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42522.91538194444</v>
      </c>
      <c r="T3666" s="10">
        <f t="shared" si="231"/>
        <v>42536.91538194444</v>
      </c>
    </row>
    <row r="3667" spans="1:20" ht="49" x14ac:dyDescent="0.25">
      <c r="A3667" s="6">
        <f t="shared" si="228"/>
        <v>115.16129032258064</v>
      </c>
      <c r="B3667">
        <v>3665</v>
      </c>
      <c r="C3667" s="3" t="s">
        <v>3662</v>
      </c>
      <c r="D3667" s="3" t="s">
        <v>7775</v>
      </c>
      <c r="E3667">
        <v>620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42294.47479166666</v>
      </c>
      <c r="T3667" s="10">
        <f t="shared" si="231"/>
        <v>42305.495833333327</v>
      </c>
    </row>
    <row r="3668" spans="1:20" ht="18" x14ac:dyDescent="0.25">
      <c r="A3668" s="6">
        <f t="shared" si="228"/>
        <v>100</v>
      </c>
      <c r="B3668">
        <v>3666</v>
      </c>
      <c r="C3668" s="3" t="s">
        <v>3663</v>
      </c>
      <c r="D3668" s="3" t="s">
        <v>7776</v>
      </c>
      <c r="E3668"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41822.571550925924</v>
      </c>
      <c r="T3668" s="10">
        <f t="shared" si="231"/>
        <v>41843.958333333328</v>
      </c>
    </row>
    <row r="3669" spans="1:20" ht="49" x14ac:dyDescent="0.25">
      <c r="A3669" s="6">
        <f t="shared" si="228"/>
        <v>103.17033333333335</v>
      </c>
      <c r="B3669">
        <v>3667</v>
      </c>
      <c r="C3669" s="3" t="s">
        <v>3664</v>
      </c>
      <c r="D3669" s="3" t="s">
        <v>7777</v>
      </c>
      <c r="E3669">
        <v>3000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42173.636793981481</v>
      </c>
      <c r="T3669" s="10">
        <f t="shared" si="231"/>
        <v>42203.636793981481</v>
      </c>
    </row>
    <row r="3670" spans="1:20" ht="49" x14ac:dyDescent="0.25">
      <c r="A3670" s="6">
        <f t="shared" si="228"/>
        <v>103.49999999999999</v>
      </c>
      <c r="B3670">
        <v>3668</v>
      </c>
      <c r="C3670" s="3" t="s">
        <v>3665</v>
      </c>
      <c r="D3670" s="3" t="s">
        <v>7778</v>
      </c>
      <c r="E3670"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42185.222824074073</v>
      </c>
      <c r="T3670" s="10">
        <f t="shared" si="231"/>
        <v>42208.439583333333</v>
      </c>
    </row>
    <row r="3671" spans="1:20" ht="49" x14ac:dyDescent="0.25">
      <c r="A3671" s="6">
        <f t="shared" si="228"/>
        <v>138.20000000000002</v>
      </c>
      <c r="B3671">
        <v>3669</v>
      </c>
      <c r="C3671" s="3" t="s">
        <v>3666</v>
      </c>
      <c r="D3671" s="3" t="s">
        <v>7779</v>
      </c>
      <c r="E3671">
        <v>1000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42136.341863425921</v>
      </c>
      <c r="T3671" s="10">
        <f t="shared" si="231"/>
        <v>42166.341863425921</v>
      </c>
    </row>
    <row r="3672" spans="1:20" ht="49" x14ac:dyDescent="0.25">
      <c r="A3672" s="6">
        <f t="shared" si="228"/>
        <v>109.54545454545455</v>
      </c>
      <c r="B3672">
        <v>3670</v>
      </c>
      <c r="C3672" s="3" t="s">
        <v>3667</v>
      </c>
      <c r="D3672" s="3" t="s">
        <v>7780</v>
      </c>
      <c r="E3672">
        <v>220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42142.180682870363</v>
      </c>
      <c r="T3672" s="10">
        <f t="shared" si="231"/>
        <v>42155.624999999993</v>
      </c>
    </row>
    <row r="3673" spans="1:20" ht="49" x14ac:dyDescent="0.25">
      <c r="A3673" s="6">
        <f t="shared" si="228"/>
        <v>100.85714285714286</v>
      </c>
      <c r="B3673">
        <v>3671</v>
      </c>
      <c r="C3673" s="3" t="s">
        <v>3668</v>
      </c>
      <c r="D3673" s="3" t="s">
        <v>7781</v>
      </c>
      <c r="E3673"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41820.294756944444</v>
      </c>
      <c r="T3673" s="10">
        <f t="shared" si="231"/>
        <v>41840.832638888889</v>
      </c>
    </row>
    <row r="3674" spans="1:20" ht="49" x14ac:dyDescent="0.25">
      <c r="A3674" s="6">
        <f t="shared" si="228"/>
        <v>101.53333333333335</v>
      </c>
      <c r="B3674">
        <v>3672</v>
      </c>
      <c r="C3674" s="3" t="s">
        <v>3669</v>
      </c>
      <c r="D3674" s="3" t="s">
        <v>7782</v>
      </c>
      <c r="E3674">
        <v>3000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41878.613240740735</v>
      </c>
      <c r="T3674" s="10">
        <f t="shared" si="231"/>
        <v>41908.613240740735</v>
      </c>
    </row>
    <row r="3675" spans="1:20" ht="49" x14ac:dyDescent="0.25">
      <c r="A3675" s="6">
        <f t="shared" si="228"/>
        <v>113.625</v>
      </c>
      <c r="B3675">
        <v>3673</v>
      </c>
      <c r="C3675" s="3" t="s">
        <v>3670</v>
      </c>
      <c r="D3675" s="3" t="s">
        <v>7783</v>
      </c>
      <c r="E3675">
        <v>4000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41913.961770833332</v>
      </c>
      <c r="T3675" s="10">
        <f t="shared" si="231"/>
        <v>41948.202777777777</v>
      </c>
    </row>
    <row r="3676" spans="1:20" ht="49" x14ac:dyDescent="0.25">
      <c r="A3676" s="6">
        <f t="shared" si="228"/>
        <v>100</v>
      </c>
      <c r="B3676">
        <v>3674</v>
      </c>
      <c r="C3676" s="3" t="s">
        <v>3671</v>
      </c>
      <c r="D3676" s="3" t="s">
        <v>7784</v>
      </c>
      <c r="E3676">
        <v>4500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42556.539687499993</v>
      </c>
      <c r="T3676" s="10">
        <f t="shared" si="231"/>
        <v>42616.539687499993</v>
      </c>
    </row>
    <row r="3677" spans="1:20" ht="49" x14ac:dyDescent="0.25">
      <c r="A3677" s="6">
        <f t="shared" si="228"/>
        <v>140</v>
      </c>
      <c r="B3677">
        <v>3675</v>
      </c>
      <c r="C3677" s="3" t="s">
        <v>3672</v>
      </c>
      <c r="D3677" s="3" t="s">
        <v>7785</v>
      </c>
      <c r="E3677">
        <v>50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42493.263680555552</v>
      </c>
      <c r="T3677" s="10">
        <f t="shared" si="231"/>
        <v>42505.624999999993</v>
      </c>
    </row>
    <row r="3678" spans="1:20" ht="49" x14ac:dyDescent="0.25">
      <c r="A3678" s="6">
        <f t="shared" si="228"/>
        <v>128.75</v>
      </c>
      <c r="B3678">
        <v>3676</v>
      </c>
      <c r="C3678" s="3" t="s">
        <v>3673</v>
      </c>
      <c r="D3678" s="3" t="s">
        <v>7786</v>
      </c>
      <c r="E3678"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41876.482453703698</v>
      </c>
      <c r="T3678" s="10">
        <f t="shared" si="231"/>
        <v>41894.482453703698</v>
      </c>
    </row>
    <row r="3679" spans="1:20" ht="33" x14ac:dyDescent="0.25">
      <c r="A3679" s="6">
        <f t="shared" si="228"/>
        <v>102.90416666666667</v>
      </c>
      <c r="B3679">
        <v>3677</v>
      </c>
      <c r="C3679" s="3" t="s">
        <v>3674</v>
      </c>
      <c r="D3679" s="3" t="s">
        <v>7787</v>
      </c>
      <c r="E3679"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41802.240949074068</v>
      </c>
      <c r="T3679" s="10">
        <f t="shared" si="231"/>
        <v>41822.832638888889</v>
      </c>
    </row>
    <row r="3680" spans="1:20" ht="33" x14ac:dyDescent="0.25">
      <c r="A3680" s="6">
        <f t="shared" si="228"/>
        <v>102.49999999999999</v>
      </c>
      <c r="B3680">
        <v>3678</v>
      </c>
      <c r="C3680" s="3" t="s">
        <v>3675</v>
      </c>
      <c r="D3680" s="3" t="s">
        <v>7788</v>
      </c>
      <c r="E3680">
        <v>2000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42120.197893518511</v>
      </c>
      <c r="T3680" s="10">
        <f t="shared" si="231"/>
        <v>42155.197893518511</v>
      </c>
    </row>
    <row r="3681" spans="1:20" ht="49" x14ac:dyDescent="0.25">
      <c r="A3681" s="6">
        <f t="shared" si="228"/>
        <v>110.1</v>
      </c>
      <c r="B3681">
        <v>3679</v>
      </c>
      <c r="C3681" s="3" t="s">
        <v>3676</v>
      </c>
      <c r="D3681" s="3" t="s">
        <v>7789</v>
      </c>
      <c r="E3681"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41786.428020833329</v>
      </c>
      <c r="T3681" s="10">
        <f t="shared" si="231"/>
        <v>41820.874305555553</v>
      </c>
    </row>
    <row r="3682" spans="1:20" ht="33" x14ac:dyDescent="0.25">
      <c r="A3682" s="6">
        <f t="shared" si="228"/>
        <v>112.76666666666667</v>
      </c>
      <c r="B3682">
        <v>3680</v>
      </c>
      <c r="C3682" s="3" t="s">
        <v>3677</v>
      </c>
      <c r="D3682" s="3" t="s">
        <v>7790</v>
      </c>
      <c r="E3682"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42627.120763888881</v>
      </c>
      <c r="T3682" s="10">
        <f t="shared" si="231"/>
        <v>42648.120763888881</v>
      </c>
    </row>
    <row r="3683" spans="1:20" ht="65" x14ac:dyDescent="0.25">
      <c r="A3683" s="6">
        <f t="shared" si="228"/>
        <v>111.9</v>
      </c>
      <c r="B3683">
        <v>3681</v>
      </c>
      <c r="C3683" s="3" t="s">
        <v>3678</v>
      </c>
      <c r="D3683" s="3" t="s">
        <v>7791</v>
      </c>
      <c r="E3683"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42374.318171296291</v>
      </c>
      <c r="T3683" s="10">
        <f t="shared" si="231"/>
        <v>42384.318171296291</v>
      </c>
    </row>
    <row r="3684" spans="1:20" ht="49" x14ac:dyDescent="0.25">
      <c r="A3684" s="6">
        <f t="shared" si="228"/>
        <v>139.19999999999999</v>
      </c>
      <c r="B3684">
        <v>3682</v>
      </c>
      <c r="C3684" s="3" t="s">
        <v>3679</v>
      </c>
      <c r="D3684" s="3" t="s">
        <v>7792</v>
      </c>
      <c r="E3684"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41772.352060185185</v>
      </c>
      <c r="T3684" s="10">
        <f t="shared" si="231"/>
        <v>41805.957638888889</v>
      </c>
    </row>
    <row r="3685" spans="1:20" ht="49" x14ac:dyDescent="0.25">
      <c r="A3685" s="6">
        <f t="shared" si="228"/>
        <v>110.85714285714286</v>
      </c>
      <c r="B3685">
        <v>3683</v>
      </c>
      <c r="C3685" s="3" t="s">
        <v>3680</v>
      </c>
      <c r="D3685" s="3" t="s">
        <v>7793</v>
      </c>
      <c r="E3685"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42632.783518518518</v>
      </c>
      <c r="T3685" s="10">
        <f t="shared" si="231"/>
        <v>42662.783518518518</v>
      </c>
    </row>
    <row r="3686" spans="1:20" ht="49" x14ac:dyDescent="0.25">
      <c r="A3686" s="6">
        <f t="shared" si="228"/>
        <v>139.06666666666666</v>
      </c>
      <c r="B3686">
        <v>3684</v>
      </c>
      <c r="C3686" s="3" t="s">
        <v>3681</v>
      </c>
      <c r="D3686" s="3" t="s">
        <v>7794</v>
      </c>
      <c r="E3686"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42218.84706018518</v>
      </c>
      <c r="T3686" s="10">
        <f t="shared" si="231"/>
        <v>42248.84706018518</v>
      </c>
    </row>
    <row r="3687" spans="1:20" ht="49" x14ac:dyDescent="0.25">
      <c r="A3687" s="6">
        <f t="shared" si="228"/>
        <v>105.69999999999999</v>
      </c>
      <c r="B3687">
        <v>3685</v>
      </c>
      <c r="C3687" s="3" t="s">
        <v>3682</v>
      </c>
      <c r="D3687" s="3" t="s">
        <v>7795</v>
      </c>
      <c r="E3687"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41753.259942129625</v>
      </c>
      <c r="T3687" s="10">
        <f t="shared" si="231"/>
        <v>41778.541666666664</v>
      </c>
    </row>
    <row r="3688" spans="1:20" ht="49" x14ac:dyDescent="0.25">
      <c r="A3688" s="6">
        <f t="shared" si="228"/>
        <v>101.42857142857142</v>
      </c>
      <c r="B3688">
        <v>3686</v>
      </c>
      <c r="C3688" s="3" t="s">
        <v>3683</v>
      </c>
      <c r="D3688" s="3" t="s">
        <v>7796</v>
      </c>
      <c r="E3688"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42230.329398148147</v>
      </c>
      <c r="T3688" s="10">
        <f t="shared" si="231"/>
        <v>42244.832638888889</v>
      </c>
    </row>
    <row r="3689" spans="1:20" ht="49" x14ac:dyDescent="0.25">
      <c r="A3689" s="6">
        <f t="shared" si="228"/>
        <v>100.245</v>
      </c>
      <c r="B3689">
        <v>3687</v>
      </c>
      <c r="C3689" s="3" t="s">
        <v>3684</v>
      </c>
      <c r="D3689" s="3" t="s">
        <v>7797</v>
      </c>
      <c r="E3689"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41786.884895833333</v>
      </c>
      <c r="T3689" s="10">
        <f t="shared" si="231"/>
        <v>41816.884895833333</v>
      </c>
    </row>
    <row r="3690" spans="1:20" ht="49" x14ac:dyDescent="0.25">
      <c r="A3690" s="6">
        <f t="shared" si="228"/>
        <v>109.16666666666666</v>
      </c>
      <c r="B3690">
        <v>3688</v>
      </c>
      <c r="C3690" s="3" t="s">
        <v>3685</v>
      </c>
      <c r="D3690" s="3" t="s">
        <v>7798</v>
      </c>
      <c r="E3690">
        <v>3000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41829.453749999993</v>
      </c>
      <c r="T3690" s="10">
        <f t="shared" si="231"/>
        <v>41859.453749999993</v>
      </c>
    </row>
    <row r="3691" spans="1:20" ht="49" x14ac:dyDescent="0.25">
      <c r="A3691" s="6">
        <f t="shared" si="228"/>
        <v>118.33333333333333</v>
      </c>
      <c r="B3691">
        <v>3689</v>
      </c>
      <c r="C3691" s="3" t="s">
        <v>3686</v>
      </c>
      <c r="D3691" s="3" t="s">
        <v>7799</v>
      </c>
      <c r="E3691"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42147.49350694444</v>
      </c>
      <c r="T3691" s="10">
        <f t="shared" si="231"/>
        <v>42176.600694444445</v>
      </c>
    </row>
    <row r="3692" spans="1:20" ht="49" x14ac:dyDescent="0.25">
      <c r="A3692" s="6">
        <f t="shared" si="228"/>
        <v>120</v>
      </c>
      <c r="B3692">
        <v>3690</v>
      </c>
      <c r="C3692" s="3" t="s">
        <v>3687</v>
      </c>
      <c r="D3692" s="3" t="s">
        <v>7800</v>
      </c>
      <c r="E3692"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41940.264849537038</v>
      </c>
      <c r="T3692" s="10">
        <f t="shared" si="231"/>
        <v>41970.306516203702</v>
      </c>
    </row>
    <row r="3693" spans="1:20" ht="33" x14ac:dyDescent="0.25">
      <c r="A3693" s="6">
        <f t="shared" si="228"/>
        <v>127.96000000000001</v>
      </c>
      <c r="B3693">
        <v>3691</v>
      </c>
      <c r="C3693" s="3" t="s">
        <v>3688</v>
      </c>
      <c r="D3693" s="3" t="s">
        <v>7801</v>
      </c>
      <c r="E3693"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42020.367233796293</v>
      </c>
      <c r="T3693" s="10">
        <f t="shared" si="231"/>
        <v>42064.874305555553</v>
      </c>
    </row>
    <row r="3694" spans="1:20" ht="33" x14ac:dyDescent="0.25">
      <c r="A3694" s="6">
        <f t="shared" si="228"/>
        <v>126</v>
      </c>
      <c r="B3694">
        <v>3692</v>
      </c>
      <c r="C3694" s="3" t="s">
        <v>3689</v>
      </c>
      <c r="D3694" s="3" t="s">
        <v>7802</v>
      </c>
      <c r="E3694"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41891.631701388884</v>
      </c>
      <c r="T3694" s="10">
        <f t="shared" si="231"/>
        <v>41900.666666666664</v>
      </c>
    </row>
    <row r="3695" spans="1:20" ht="49" x14ac:dyDescent="0.25">
      <c r="A3695" s="6">
        <f t="shared" si="228"/>
        <v>129.12912912912913</v>
      </c>
      <c r="B3695">
        <v>3693</v>
      </c>
      <c r="C3695" s="3" t="s">
        <v>3690</v>
      </c>
      <c r="D3695" s="3" t="s">
        <v>7803</v>
      </c>
      <c r="E3695">
        <v>333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42308.85797453703</v>
      </c>
      <c r="T3695" s="10">
        <f t="shared" si="231"/>
        <v>42338.604166666664</v>
      </c>
    </row>
    <row r="3696" spans="1:20" ht="49" x14ac:dyDescent="0.25">
      <c r="A3696" s="6">
        <f t="shared" si="228"/>
        <v>107.42857142857143</v>
      </c>
      <c r="B3696">
        <v>3694</v>
      </c>
      <c r="C3696" s="3" t="s">
        <v>3691</v>
      </c>
      <c r="D3696" s="3" t="s">
        <v>7804</v>
      </c>
      <c r="E3696"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42489.800543981481</v>
      </c>
      <c r="T3696" s="10">
        <f t="shared" si="231"/>
        <v>42526.749999999993</v>
      </c>
    </row>
    <row r="3697" spans="1:20" ht="65" x14ac:dyDescent="0.25">
      <c r="A3697" s="6">
        <f t="shared" si="228"/>
        <v>100.125</v>
      </c>
      <c r="B3697">
        <v>3695</v>
      </c>
      <c r="C3697" s="3" t="s">
        <v>3692</v>
      </c>
      <c r="D3697" s="3" t="s">
        <v>7805</v>
      </c>
      <c r="E3697"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41995.537152777775</v>
      </c>
      <c r="T3697" s="10">
        <f t="shared" si="231"/>
        <v>42015.537152777775</v>
      </c>
    </row>
    <row r="3698" spans="1:20" ht="49" x14ac:dyDescent="0.25">
      <c r="A3698" s="6">
        <f t="shared" si="228"/>
        <v>155</v>
      </c>
      <c r="B3698">
        <v>3696</v>
      </c>
      <c r="C3698" s="3" t="s">
        <v>3693</v>
      </c>
      <c r="D3698" s="3" t="s">
        <v>7806</v>
      </c>
      <c r="E3698">
        <v>2000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41988.283749999995</v>
      </c>
      <c r="T3698" s="10">
        <f t="shared" si="231"/>
        <v>42048.283749999995</v>
      </c>
    </row>
    <row r="3699" spans="1:20" ht="49" x14ac:dyDescent="0.25">
      <c r="A3699" s="6">
        <f t="shared" si="228"/>
        <v>108</v>
      </c>
      <c r="B3699">
        <v>3697</v>
      </c>
      <c r="C3699" s="3" t="s">
        <v>3694</v>
      </c>
      <c r="D3699" s="3" t="s">
        <v>7807</v>
      </c>
      <c r="E3699">
        <v>2000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42479.1325</v>
      </c>
      <c r="T3699" s="10">
        <f t="shared" si="231"/>
        <v>42500.1325</v>
      </c>
    </row>
    <row r="3700" spans="1:20" ht="33" x14ac:dyDescent="0.25">
      <c r="A3700" s="6">
        <f t="shared" si="228"/>
        <v>110.52</v>
      </c>
      <c r="B3700">
        <v>3698</v>
      </c>
      <c r="C3700" s="3" t="s">
        <v>3695</v>
      </c>
      <c r="D3700" s="3" t="s">
        <v>7808</v>
      </c>
      <c r="E3700"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42401.473229166666</v>
      </c>
      <c r="T3700" s="10">
        <f t="shared" si="231"/>
        <v>42431.473229166666</v>
      </c>
    </row>
    <row r="3701" spans="1:20" ht="49" x14ac:dyDescent="0.25">
      <c r="A3701" s="6">
        <f t="shared" si="228"/>
        <v>100.8</v>
      </c>
      <c r="B3701">
        <v>3699</v>
      </c>
      <c r="C3701" s="3" t="s">
        <v>3696</v>
      </c>
      <c r="D3701" s="3" t="s">
        <v>7809</v>
      </c>
      <c r="E3701"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41897.268703703703</v>
      </c>
      <c r="T3701" s="10">
        <f t="shared" si="231"/>
        <v>41927.268703703703</v>
      </c>
    </row>
    <row r="3702" spans="1:20" ht="33" x14ac:dyDescent="0.25">
      <c r="A3702" s="6">
        <f t="shared" si="228"/>
        <v>121.2</v>
      </c>
      <c r="B3702">
        <v>3700</v>
      </c>
      <c r="C3702" s="3" t="s">
        <v>3697</v>
      </c>
      <c r="D3702" s="3" t="s">
        <v>7810</v>
      </c>
      <c r="E3702"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41882.25231481481</v>
      </c>
      <c r="T3702" s="10">
        <f t="shared" si="231"/>
        <v>41912.333333333328</v>
      </c>
    </row>
    <row r="3703" spans="1:20" ht="49" x14ac:dyDescent="0.25">
      <c r="A3703" s="6">
        <f t="shared" si="228"/>
        <v>100.33333333333334</v>
      </c>
      <c r="B3703">
        <v>3701</v>
      </c>
      <c r="C3703" s="3" t="s">
        <v>3698</v>
      </c>
      <c r="D3703" s="3" t="s">
        <v>7811</v>
      </c>
      <c r="E3703">
        <v>1500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42129.208252314813</v>
      </c>
      <c r="T3703" s="10">
        <f t="shared" si="231"/>
        <v>42159.208252314813</v>
      </c>
    </row>
    <row r="3704" spans="1:20" ht="49" x14ac:dyDescent="0.25">
      <c r="A3704" s="6">
        <f t="shared" si="228"/>
        <v>109.16666666666666</v>
      </c>
      <c r="B3704">
        <v>3702</v>
      </c>
      <c r="C3704" s="3" t="s">
        <v>3699</v>
      </c>
      <c r="D3704" s="3" t="s">
        <v>7812</v>
      </c>
      <c r="E3704">
        <v>3000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42524.204675925925</v>
      </c>
      <c r="T3704" s="10">
        <f t="shared" si="231"/>
        <v>42561.624305555553</v>
      </c>
    </row>
    <row r="3705" spans="1:20" ht="49" x14ac:dyDescent="0.25">
      <c r="A3705" s="6">
        <f t="shared" si="228"/>
        <v>123.42857142857142</v>
      </c>
      <c r="B3705">
        <v>3703</v>
      </c>
      <c r="C3705" s="3" t="s">
        <v>3700</v>
      </c>
      <c r="D3705" s="3" t="s">
        <v>7813</v>
      </c>
      <c r="E3705"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42556.171157407407</v>
      </c>
      <c r="T3705" s="10">
        <f t="shared" si="231"/>
        <v>42594.957638888889</v>
      </c>
    </row>
    <row r="3706" spans="1:20" ht="49" x14ac:dyDescent="0.25">
      <c r="A3706" s="6">
        <f t="shared" si="228"/>
        <v>136.33666666666667</v>
      </c>
      <c r="B3706">
        <v>3704</v>
      </c>
      <c r="C3706" s="3" t="s">
        <v>3701</v>
      </c>
      <c r="D3706" s="3" t="s">
        <v>7814</v>
      </c>
      <c r="E3706">
        <v>300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42461.356412037036</v>
      </c>
      <c r="T3706" s="10">
        <f t="shared" si="231"/>
        <v>42521.356412037036</v>
      </c>
    </row>
    <row r="3707" spans="1:20" ht="49" x14ac:dyDescent="0.25">
      <c r="A3707" s="6">
        <f t="shared" si="228"/>
        <v>103.46657233816768</v>
      </c>
      <c r="B3707">
        <v>3705</v>
      </c>
      <c r="C3707" s="3" t="s">
        <v>3702</v>
      </c>
      <c r="D3707" s="3" t="s">
        <v>7815</v>
      </c>
      <c r="E3707"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41792.209652777776</v>
      </c>
      <c r="T3707" s="10">
        <f t="shared" si="231"/>
        <v>41813.416666666664</v>
      </c>
    </row>
    <row r="3708" spans="1:20" ht="49" x14ac:dyDescent="0.25">
      <c r="A3708" s="6">
        <f t="shared" si="228"/>
        <v>121.33333333333334</v>
      </c>
      <c r="B3708">
        <v>3706</v>
      </c>
      <c r="C3708" s="3" t="s">
        <v>3703</v>
      </c>
      <c r="D3708" s="3" t="s">
        <v>7816</v>
      </c>
      <c r="E3708"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41879.580428240741</v>
      </c>
      <c r="T3708" s="10">
        <f t="shared" si="231"/>
        <v>41894.580428240741</v>
      </c>
    </row>
    <row r="3709" spans="1:20" ht="33" x14ac:dyDescent="0.25">
      <c r="A3709" s="6">
        <f t="shared" si="228"/>
        <v>186</v>
      </c>
      <c r="B3709">
        <v>3707</v>
      </c>
      <c r="C3709" s="3" t="s">
        <v>3704</v>
      </c>
      <c r="D3709" s="3" t="s">
        <v>7817</v>
      </c>
      <c r="E3709"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42551.715023148143</v>
      </c>
      <c r="T3709" s="10">
        <f t="shared" si="231"/>
        <v>42572.893055555549</v>
      </c>
    </row>
    <row r="3710" spans="1:20" ht="49" x14ac:dyDescent="0.25">
      <c r="A3710" s="6">
        <f t="shared" si="228"/>
        <v>300</v>
      </c>
      <c r="B3710">
        <v>3708</v>
      </c>
      <c r="C3710" s="3" t="s">
        <v>3705</v>
      </c>
      <c r="D3710" s="3" t="s">
        <v>7818</v>
      </c>
      <c r="E3710"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41809.808865740735</v>
      </c>
      <c r="T3710" s="10">
        <f t="shared" si="231"/>
        <v>41823.808865740735</v>
      </c>
    </row>
    <row r="3711" spans="1:20" ht="49" x14ac:dyDescent="0.25">
      <c r="A3711" s="6">
        <f t="shared" si="228"/>
        <v>108.25</v>
      </c>
      <c r="B3711">
        <v>3709</v>
      </c>
      <c r="C3711" s="3" t="s">
        <v>3706</v>
      </c>
      <c r="D3711" s="3" t="s">
        <v>7819</v>
      </c>
      <c r="E3711">
        <v>1000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41785.374374999999</v>
      </c>
      <c r="T3711" s="10">
        <f t="shared" si="231"/>
        <v>41815.374374999999</v>
      </c>
    </row>
    <row r="3712" spans="1:20" ht="33" x14ac:dyDescent="0.25">
      <c r="A3712" s="6">
        <f t="shared" si="228"/>
        <v>141.15384615384613</v>
      </c>
      <c r="B3712">
        <v>3710</v>
      </c>
      <c r="C3712" s="3" t="s">
        <v>3707</v>
      </c>
      <c r="D3712" s="3" t="s">
        <v>7820</v>
      </c>
      <c r="E3712"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42072.242916666662</v>
      </c>
      <c r="T3712" s="10">
        <f t="shared" si="231"/>
        <v>42097.242916666662</v>
      </c>
    </row>
    <row r="3713" spans="1:20" ht="33" x14ac:dyDescent="0.25">
      <c r="A3713" s="6">
        <f t="shared" si="228"/>
        <v>114.00000000000001</v>
      </c>
      <c r="B3713">
        <v>3711</v>
      </c>
      <c r="C3713" s="3" t="s">
        <v>3708</v>
      </c>
      <c r="D3713" s="3" t="s">
        <v>7821</v>
      </c>
      <c r="E3713"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41779.3908912037</v>
      </c>
      <c r="T3713" s="10">
        <f t="shared" si="231"/>
        <v>41805.333333333328</v>
      </c>
    </row>
    <row r="3714" spans="1:20" ht="49" x14ac:dyDescent="0.25">
      <c r="A3714" s="6">
        <f t="shared" si="228"/>
        <v>153.73333333333332</v>
      </c>
      <c r="B3714">
        <v>3712</v>
      </c>
      <c r="C3714" s="3" t="s">
        <v>3709</v>
      </c>
      <c r="D3714" s="3" t="s">
        <v>7822</v>
      </c>
      <c r="E3714"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42133.838738425926</v>
      </c>
      <c r="T3714" s="10">
        <f t="shared" si="231"/>
        <v>42154.957638888889</v>
      </c>
    </row>
    <row r="3715" spans="1:20" ht="49" x14ac:dyDescent="0.25">
      <c r="A3715" s="6">
        <f t="shared" ref="A3715:A3778" si="232">((F3715-E3715)/E3715+1)*100</f>
        <v>101.49999999999999</v>
      </c>
      <c r="B3715">
        <v>3713</v>
      </c>
      <c r="C3715" s="3" t="s">
        <v>3710</v>
      </c>
      <c r="D3715" s="3" t="s">
        <v>7823</v>
      </c>
      <c r="E3715"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>
        <f t="shared" ref="P3715:P3778" si="233">F3715/M3715</f>
        <v>106.84210526315789</v>
      </c>
      <c r="Q3715" t="s">
        <v>8317</v>
      </c>
      <c r="R3715" t="s">
        <v>8318</v>
      </c>
      <c r="S3715" s="10">
        <f t="shared" ref="S3715:S3778" si="234">(((K3715/60)/60)/24)+DATE(1970,1,1)+(-8/24)</f>
        <v>42505.404699074068</v>
      </c>
      <c r="T3715" s="10">
        <f t="shared" ref="T3715:T3778" si="235">(((J3715/60)/60)/24)+DATE(1970,1,1)+(-8/24)</f>
        <v>42525.404699074068</v>
      </c>
    </row>
    <row r="3716" spans="1:20" ht="49" x14ac:dyDescent="0.25">
      <c r="A3716" s="6">
        <f t="shared" si="232"/>
        <v>102.35000000000001</v>
      </c>
      <c r="B3716">
        <v>3714</v>
      </c>
      <c r="C3716" s="3" t="s">
        <v>3711</v>
      </c>
      <c r="D3716" s="3" t="s">
        <v>7824</v>
      </c>
      <c r="E3716"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42118.222997685189</v>
      </c>
      <c r="T3716" s="10">
        <f t="shared" si="235"/>
        <v>42149.832638888889</v>
      </c>
    </row>
    <row r="3717" spans="1:20" ht="49" x14ac:dyDescent="0.25">
      <c r="A3717" s="6">
        <f t="shared" si="232"/>
        <v>102.57142857142858</v>
      </c>
      <c r="B3717">
        <v>3715</v>
      </c>
      <c r="C3717" s="3" t="s">
        <v>3712</v>
      </c>
      <c r="D3717" s="3" t="s">
        <v>7825</v>
      </c>
      <c r="E3717">
        <v>3500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42036.662256944437</v>
      </c>
      <c r="T3717" s="10">
        <f t="shared" si="235"/>
        <v>42094.202777777777</v>
      </c>
    </row>
    <row r="3718" spans="1:20" ht="49" x14ac:dyDescent="0.25">
      <c r="A3718" s="6">
        <f t="shared" si="232"/>
        <v>155.75</v>
      </c>
      <c r="B3718">
        <v>3716</v>
      </c>
      <c r="C3718" s="3" t="s">
        <v>3713</v>
      </c>
      <c r="D3718" s="3" t="s">
        <v>7826</v>
      </c>
      <c r="E3718"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42360.554502314808</v>
      </c>
      <c r="T3718" s="10">
        <f t="shared" si="235"/>
        <v>42390.554502314808</v>
      </c>
    </row>
    <row r="3719" spans="1:20" ht="49" x14ac:dyDescent="0.25">
      <c r="A3719" s="6">
        <f t="shared" si="232"/>
        <v>100.75</v>
      </c>
      <c r="B3719">
        <v>3717</v>
      </c>
      <c r="C3719" s="3" t="s">
        <v>3714</v>
      </c>
      <c r="D3719" s="3" t="s">
        <v>7827</v>
      </c>
      <c r="E3719">
        <v>4000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42102.532974537033</v>
      </c>
      <c r="T3719" s="10">
        <f t="shared" si="235"/>
        <v>42133.532974537033</v>
      </c>
    </row>
    <row r="3720" spans="1:20" ht="49" x14ac:dyDescent="0.25">
      <c r="A3720" s="6">
        <f t="shared" si="232"/>
        <v>239.4</v>
      </c>
      <c r="B3720">
        <v>3718</v>
      </c>
      <c r="C3720" s="3" t="s">
        <v>3715</v>
      </c>
      <c r="D3720" s="3" t="s">
        <v>7828</v>
      </c>
      <c r="E3720">
        <v>500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42032.382812499993</v>
      </c>
      <c r="T3720" s="10">
        <f t="shared" si="235"/>
        <v>42062.382812499993</v>
      </c>
    </row>
    <row r="3721" spans="1:20" ht="33" x14ac:dyDescent="0.25">
      <c r="A3721" s="6">
        <f t="shared" si="232"/>
        <v>210</v>
      </c>
      <c r="B3721">
        <v>3719</v>
      </c>
      <c r="C3721" s="3" t="s">
        <v>3716</v>
      </c>
      <c r="D3721" s="3" t="s">
        <v>7829</v>
      </c>
      <c r="E3721">
        <v>200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42147.396597222221</v>
      </c>
      <c r="T3721" s="10">
        <f t="shared" si="235"/>
        <v>42177.396597222221</v>
      </c>
    </row>
    <row r="3722" spans="1:20" ht="33" x14ac:dyDescent="0.25">
      <c r="A3722" s="6">
        <f t="shared" si="232"/>
        <v>104.51515151515152</v>
      </c>
      <c r="B3722">
        <v>3720</v>
      </c>
      <c r="C3722" s="3" t="s">
        <v>3717</v>
      </c>
      <c r="D3722" s="3" t="s">
        <v>7830</v>
      </c>
      <c r="E3722"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42165.659791666665</v>
      </c>
      <c r="T3722" s="10">
        <f t="shared" si="235"/>
        <v>42187.659791666665</v>
      </c>
    </row>
    <row r="3723" spans="1:20" ht="49" x14ac:dyDescent="0.25">
      <c r="A3723" s="6">
        <f t="shared" si="232"/>
        <v>100.8</v>
      </c>
      <c r="B3723">
        <v>3721</v>
      </c>
      <c r="C3723" s="3" t="s">
        <v>3718</v>
      </c>
      <c r="D3723" s="3" t="s">
        <v>7831</v>
      </c>
      <c r="E3723"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41927.602824074071</v>
      </c>
      <c r="T3723" s="10">
        <f t="shared" si="235"/>
        <v>41948.644490740735</v>
      </c>
    </row>
    <row r="3724" spans="1:20" ht="65" x14ac:dyDescent="0.25">
      <c r="A3724" s="6">
        <f t="shared" si="232"/>
        <v>111.20000000000002</v>
      </c>
      <c r="B3724">
        <v>3722</v>
      </c>
      <c r="C3724" s="3" t="s">
        <v>3719</v>
      </c>
      <c r="D3724" s="3" t="s">
        <v>7832</v>
      </c>
      <c r="E3724">
        <v>1500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42381.338506944441</v>
      </c>
      <c r="T3724" s="10">
        <f t="shared" si="235"/>
        <v>42411.624305555553</v>
      </c>
    </row>
    <row r="3725" spans="1:20" ht="33" x14ac:dyDescent="0.25">
      <c r="A3725" s="6">
        <f t="shared" si="232"/>
        <v>102.04444444444445</v>
      </c>
      <c r="B3725">
        <v>3723</v>
      </c>
      <c r="C3725" s="3" t="s">
        <v>3720</v>
      </c>
      <c r="D3725" s="3" t="s">
        <v>7833</v>
      </c>
      <c r="E3725">
        <v>4500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41943.419699074075</v>
      </c>
      <c r="T3725" s="10">
        <f t="shared" si="235"/>
        <v>41973.461365740739</v>
      </c>
    </row>
    <row r="3726" spans="1:20" ht="49" x14ac:dyDescent="0.25">
      <c r="A3726" s="6">
        <f t="shared" si="232"/>
        <v>102.54767441860466</v>
      </c>
      <c r="B3726">
        <v>3724</v>
      </c>
      <c r="C3726" s="3" t="s">
        <v>3721</v>
      </c>
      <c r="D3726" s="3" t="s">
        <v>7834</v>
      </c>
      <c r="E3726">
        <v>4300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42465.158101851855</v>
      </c>
      <c r="T3726" s="10">
        <f t="shared" si="235"/>
        <v>42494.624999999993</v>
      </c>
    </row>
    <row r="3727" spans="1:20" ht="49" x14ac:dyDescent="0.25">
      <c r="A3727" s="6">
        <f t="shared" si="232"/>
        <v>127</v>
      </c>
      <c r="B3727">
        <v>3725</v>
      </c>
      <c r="C3727" s="3" t="s">
        <v>3722</v>
      </c>
      <c r="D3727" s="3" t="s">
        <v>7835</v>
      </c>
      <c r="E3727">
        <v>300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42401.611886574072</v>
      </c>
      <c r="T3727" s="10">
        <f t="shared" si="235"/>
        <v>42418.562499999993</v>
      </c>
    </row>
    <row r="3728" spans="1:20" ht="49" x14ac:dyDescent="0.25">
      <c r="A3728" s="6">
        <f t="shared" si="232"/>
        <v>338.70588235294122</v>
      </c>
      <c r="B3728">
        <v>3726</v>
      </c>
      <c r="C3728" s="3" t="s">
        <v>3723</v>
      </c>
      <c r="D3728" s="3" t="s">
        <v>7836</v>
      </c>
      <c r="E3728"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42461.807534722226</v>
      </c>
      <c r="T3728" s="10">
        <f t="shared" si="235"/>
        <v>42489.541666666664</v>
      </c>
    </row>
    <row r="3729" spans="1:20" ht="49" x14ac:dyDescent="0.25">
      <c r="A3729" s="6">
        <f t="shared" si="232"/>
        <v>100.75</v>
      </c>
      <c r="B3729">
        <v>3727</v>
      </c>
      <c r="C3729" s="3" t="s">
        <v>3724</v>
      </c>
      <c r="D3729" s="3" t="s">
        <v>7837</v>
      </c>
      <c r="E3729"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42632.014976851853</v>
      </c>
      <c r="T3729" s="10">
        <f t="shared" si="235"/>
        <v>42662.871527777774</v>
      </c>
    </row>
    <row r="3730" spans="1:20" ht="33" x14ac:dyDescent="0.25">
      <c r="A3730" s="6">
        <f t="shared" si="232"/>
        <v>9.3099999999999952</v>
      </c>
      <c r="B3730">
        <v>3728</v>
      </c>
      <c r="C3730" s="3" t="s">
        <v>3725</v>
      </c>
      <c r="D3730" s="3" t="s">
        <v>7838</v>
      </c>
      <c r="E3730">
        <v>20000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42204.837685185186</v>
      </c>
      <c r="T3730" s="10">
        <f t="shared" si="235"/>
        <v>42234.837685185186</v>
      </c>
    </row>
    <row r="3731" spans="1:20" ht="49" x14ac:dyDescent="0.25">
      <c r="A3731" s="6">
        <f t="shared" si="232"/>
        <v>7.240000000000002</v>
      </c>
      <c r="B3731">
        <v>3729</v>
      </c>
      <c r="C3731" s="3" t="s">
        <v>3726</v>
      </c>
      <c r="D3731" s="3" t="s">
        <v>7839</v>
      </c>
      <c r="E3731">
        <v>5000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42040.871666666666</v>
      </c>
      <c r="T3731" s="10">
        <f t="shared" si="235"/>
        <v>42085.829999999994</v>
      </c>
    </row>
    <row r="3732" spans="1:20" ht="49" x14ac:dyDescent="0.25">
      <c r="A3732" s="6">
        <f t="shared" si="232"/>
        <v>9.9999999999999982</v>
      </c>
      <c r="B3732">
        <v>3730</v>
      </c>
      <c r="C3732" s="3" t="s">
        <v>3727</v>
      </c>
      <c r="D3732" s="3" t="s">
        <v>7840</v>
      </c>
      <c r="E3732">
        <v>1000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42203.34443287037</v>
      </c>
      <c r="T3732" s="10">
        <f t="shared" si="235"/>
        <v>42233.34443287037</v>
      </c>
    </row>
    <row r="3733" spans="1:20" ht="49" x14ac:dyDescent="0.25">
      <c r="A3733" s="6">
        <f t="shared" si="232"/>
        <v>11.272727272727268</v>
      </c>
      <c r="B3733">
        <v>3731</v>
      </c>
      <c r="C3733" s="3" t="s">
        <v>3728</v>
      </c>
      <c r="D3733" s="3" t="s">
        <v>7841</v>
      </c>
      <c r="E3733">
        <v>5500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41983.419513888883</v>
      </c>
      <c r="T3733" s="10">
        <f t="shared" si="235"/>
        <v>42013.807638888888</v>
      </c>
    </row>
    <row r="3734" spans="1:20" ht="33" x14ac:dyDescent="0.25">
      <c r="A3734" s="6">
        <f t="shared" si="232"/>
        <v>15.411764705882359</v>
      </c>
      <c r="B3734">
        <v>3732</v>
      </c>
      <c r="C3734" s="3" t="s">
        <v>3729</v>
      </c>
      <c r="D3734" s="3" t="s">
        <v>7842</v>
      </c>
      <c r="E3734">
        <v>850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41968.344131944446</v>
      </c>
      <c r="T3734" s="10">
        <f t="shared" si="235"/>
        <v>42028.166666666664</v>
      </c>
    </row>
    <row r="3735" spans="1:20" ht="49" x14ac:dyDescent="0.25">
      <c r="A3735" s="6">
        <f t="shared" si="232"/>
        <v>0</v>
      </c>
      <c r="B3735">
        <v>3733</v>
      </c>
      <c r="C3735" s="3" t="s">
        <v>3730</v>
      </c>
      <c r="D3735" s="3" t="s">
        <v>7843</v>
      </c>
      <c r="E3735">
        <v>1500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42102.691064814811</v>
      </c>
      <c r="T3735" s="10">
        <f t="shared" si="235"/>
        <v>42112.604166666664</v>
      </c>
    </row>
    <row r="3736" spans="1:20" ht="49" x14ac:dyDescent="0.25">
      <c r="A3736" s="6">
        <f t="shared" si="232"/>
        <v>28.466666666666661</v>
      </c>
      <c r="B3736">
        <v>3734</v>
      </c>
      <c r="C3736" s="3" t="s">
        <v>3731</v>
      </c>
      <c r="D3736" s="3" t="s">
        <v>7844</v>
      </c>
      <c r="E3736">
        <v>1500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42089.568240740737</v>
      </c>
      <c r="T3736" s="10">
        <f t="shared" si="235"/>
        <v>42149.568240740737</v>
      </c>
    </row>
    <row r="3737" spans="1:20" ht="33" x14ac:dyDescent="0.25">
      <c r="A3737" s="6">
        <f t="shared" si="232"/>
        <v>13.33333333333333</v>
      </c>
      <c r="B3737">
        <v>3735</v>
      </c>
      <c r="C3737" s="3" t="s">
        <v>3732</v>
      </c>
      <c r="D3737" s="3" t="s">
        <v>7845</v>
      </c>
      <c r="E3737">
        <v>150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42122.359826388885</v>
      </c>
      <c r="T3737" s="10">
        <f t="shared" si="235"/>
        <v>42152.359826388885</v>
      </c>
    </row>
    <row r="3738" spans="1:20" ht="49" x14ac:dyDescent="0.25">
      <c r="A3738" s="6">
        <f t="shared" si="232"/>
        <v>0.66666666666667096</v>
      </c>
      <c r="B3738">
        <v>3736</v>
      </c>
      <c r="C3738" s="3" t="s">
        <v>3733</v>
      </c>
      <c r="D3738" s="3" t="s">
        <v>7846</v>
      </c>
      <c r="E3738">
        <v>1500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42048.378391203696</v>
      </c>
      <c r="T3738" s="10">
        <f t="shared" si="235"/>
        <v>42086.416666666664</v>
      </c>
    </row>
    <row r="3739" spans="1:20" ht="33" x14ac:dyDescent="0.25">
      <c r="A3739" s="6">
        <f t="shared" si="232"/>
        <v>21.428571428571431</v>
      </c>
      <c r="B3739">
        <v>3737</v>
      </c>
      <c r="C3739" s="3" t="s">
        <v>3734</v>
      </c>
      <c r="D3739" s="3" t="s">
        <v>7847</v>
      </c>
      <c r="E3739">
        <v>700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42297.357673611106</v>
      </c>
      <c r="T3739" s="10">
        <f t="shared" si="235"/>
        <v>42319.957638888889</v>
      </c>
    </row>
    <row r="3740" spans="1:20" ht="33" x14ac:dyDescent="0.25">
      <c r="A3740" s="6">
        <f t="shared" si="232"/>
        <v>18.000000000000004</v>
      </c>
      <c r="B3740">
        <v>3738</v>
      </c>
      <c r="C3740" s="3" t="s">
        <v>3735</v>
      </c>
      <c r="D3740" s="3" t="s">
        <v>7848</v>
      </c>
      <c r="E3740">
        <v>1500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41813.605381944442</v>
      </c>
      <c r="T3740" s="10">
        <f t="shared" si="235"/>
        <v>41835.583333333328</v>
      </c>
    </row>
    <row r="3741" spans="1:20" ht="49" x14ac:dyDescent="0.25">
      <c r="A3741" s="6">
        <f t="shared" si="232"/>
        <v>20.125000000000004</v>
      </c>
      <c r="B3741">
        <v>3739</v>
      </c>
      <c r="C3741" s="3" t="s">
        <v>3736</v>
      </c>
      <c r="D3741" s="3" t="s">
        <v>7849</v>
      </c>
      <c r="E3741">
        <v>4000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42548.116527777776</v>
      </c>
      <c r="T3741" s="10">
        <f t="shared" si="235"/>
        <v>42568.116527777776</v>
      </c>
    </row>
    <row r="3742" spans="1:20" ht="49" x14ac:dyDescent="0.25">
      <c r="A3742" s="6">
        <f t="shared" si="232"/>
        <v>17.900000000000006</v>
      </c>
      <c r="B3742">
        <v>3740</v>
      </c>
      <c r="C3742" s="3" t="s">
        <v>3737</v>
      </c>
      <c r="D3742" s="3" t="s">
        <v>7850</v>
      </c>
      <c r="E3742">
        <v>2000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41832.756423611107</v>
      </c>
      <c r="T3742" s="10">
        <f t="shared" si="235"/>
        <v>41862.745810185181</v>
      </c>
    </row>
    <row r="3743" spans="1:20" ht="49" x14ac:dyDescent="0.25">
      <c r="A3743" s="6">
        <f t="shared" si="232"/>
        <v>0</v>
      </c>
      <c r="B3743">
        <v>3741</v>
      </c>
      <c r="C3743" s="3" t="s">
        <v>3738</v>
      </c>
      <c r="D3743" s="3" t="s">
        <v>7851</v>
      </c>
      <c r="E3743">
        <v>20000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42325.587384259255</v>
      </c>
      <c r="T3743" s="10">
        <f t="shared" si="235"/>
        <v>42355.587384259255</v>
      </c>
    </row>
    <row r="3744" spans="1:20" ht="49" x14ac:dyDescent="0.25">
      <c r="A3744" s="6">
        <f t="shared" si="232"/>
        <v>2.0000000000000018</v>
      </c>
      <c r="B3744">
        <v>3742</v>
      </c>
      <c r="C3744" s="3" t="s">
        <v>3739</v>
      </c>
      <c r="D3744" s="3" t="s">
        <v>7852</v>
      </c>
      <c r="E3744">
        <v>5000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41857.881296296291</v>
      </c>
      <c r="T3744" s="10">
        <f t="shared" si="235"/>
        <v>41887.881296296291</v>
      </c>
    </row>
    <row r="3745" spans="1:20" ht="33" x14ac:dyDescent="0.25">
      <c r="A3745" s="6">
        <f t="shared" si="232"/>
        <v>0</v>
      </c>
      <c r="B3745">
        <v>3743</v>
      </c>
      <c r="C3745" s="3" t="s">
        <v>3740</v>
      </c>
      <c r="D3745" s="3" t="s">
        <v>7853</v>
      </c>
      <c r="E3745">
        <v>2200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41793.376898148148</v>
      </c>
      <c r="T3745" s="10">
        <f t="shared" si="235"/>
        <v>41823.376898148148</v>
      </c>
    </row>
    <row r="3746" spans="1:20" ht="49" x14ac:dyDescent="0.25">
      <c r="A3746" s="6">
        <f t="shared" si="232"/>
        <v>0</v>
      </c>
      <c r="B3746">
        <v>3744</v>
      </c>
      <c r="C3746" s="3" t="s">
        <v>3741</v>
      </c>
      <c r="D3746" s="3" t="s">
        <v>7854</v>
      </c>
      <c r="E3746">
        <v>1200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41793.480925925927</v>
      </c>
      <c r="T3746" s="10">
        <f t="shared" si="235"/>
        <v>41824.832638888889</v>
      </c>
    </row>
    <row r="3747" spans="1:20" ht="49" x14ac:dyDescent="0.25">
      <c r="A3747" s="6">
        <f t="shared" si="232"/>
        <v>9.9999999999999982</v>
      </c>
      <c r="B3747">
        <v>3745</v>
      </c>
      <c r="C3747" s="3" t="s">
        <v>3742</v>
      </c>
      <c r="D3747" s="3" t="s">
        <v>7855</v>
      </c>
      <c r="E3747">
        <v>100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41831.364606481482</v>
      </c>
      <c r="T3747" s="10">
        <f t="shared" si="235"/>
        <v>41861.364606481482</v>
      </c>
    </row>
    <row r="3748" spans="1:20" ht="18" x14ac:dyDescent="0.25">
      <c r="A3748" s="6">
        <f t="shared" si="232"/>
        <v>2.376470588235291</v>
      </c>
      <c r="B3748">
        <v>3746</v>
      </c>
      <c r="C3748" s="3" t="s">
        <v>3743</v>
      </c>
      <c r="D3748" s="3" t="s">
        <v>7856</v>
      </c>
      <c r="E3748">
        <v>8500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42621.05600694444</v>
      </c>
      <c r="T3748" s="10">
        <f t="shared" si="235"/>
        <v>42651.05600694444</v>
      </c>
    </row>
    <row r="3749" spans="1:20" ht="33" x14ac:dyDescent="0.25">
      <c r="A3749" s="6">
        <f t="shared" si="232"/>
        <v>1.0000000000000009</v>
      </c>
      <c r="B3749">
        <v>3747</v>
      </c>
      <c r="C3749" s="3" t="s">
        <v>3744</v>
      </c>
      <c r="D3749" s="3" t="s">
        <v>7857</v>
      </c>
      <c r="E3749">
        <v>2500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42163.966388888883</v>
      </c>
      <c r="T3749" s="10">
        <f t="shared" si="235"/>
        <v>42190.624305555553</v>
      </c>
    </row>
    <row r="3750" spans="1:20" ht="49" x14ac:dyDescent="0.25">
      <c r="A3750" s="6">
        <f t="shared" si="232"/>
        <v>103.52</v>
      </c>
      <c r="B3750">
        <v>3748</v>
      </c>
      <c r="C3750" s="3" t="s">
        <v>3745</v>
      </c>
      <c r="D3750" s="3" t="s">
        <v>7858</v>
      </c>
      <c r="E3750"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42395.373101851852</v>
      </c>
      <c r="T3750" s="10">
        <f t="shared" si="235"/>
        <v>42415.915972222218</v>
      </c>
    </row>
    <row r="3751" spans="1:20" ht="49" x14ac:dyDescent="0.25">
      <c r="A3751" s="6">
        <f t="shared" si="232"/>
        <v>105</v>
      </c>
      <c r="B3751">
        <v>3749</v>
      </c>
      <c r="C3751" s="3" t="s">
        <v>3746</v>
      </c>
      <c r="D3751" s="3" t="s">
        <v>7859</v>
      </c>
      <c r="E3751"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42457.793842592589</v>
      </c>
      <c r="T3751" s="10">
        <f t="shared" si="235"/>
        <v>42488.832638888889</v>
      </c>
    </row>
    <row r="3752" spans="1:20" ht="97" x14ac:dyDescent="0.25">
      <c r="A3752" s="6">
        <f t="shared" si="232"/>
        <v>100.44999999999999</v>
      </c>
      <c r="B3752">
        <v>3750</v>
      </c>
      <c r="C3752" s="3" t="s">
        <v>3747</v>
      </c>
      <c r="D3752" s="3" t="s">
        <v>7860</v>
      </c>
      <c r="E3752"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42016.648240740738</v>
      </c>
      <c r="T3752" s="10">
        <f t="shared" si="235"/>
        <v>42044.999305555553</v>
      </c>
    </row>
    <row r="3753" spans="1:20" ht="49" x14ac:dyDescent="0.25">
      <c r="A3753" s="6">
        <f t="shared" si="232"/>
        <v>132.6</v>
      </c>
      <c r="B3753">
        <v>3751</v>
      </c>
      <c r="C3753" s="3" t="s">
        <v>3748</v>
      </c>
      <c r="D3753" s="3" t="s">
        <v>7861</v>
      </c>
      <c r="E3753"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42402.702233796292</v>
      </c>
      <c r="T3753" s="10">
        <f t="shared" si="235"/>
        <v>42462.66056712962</v>
      </c>
    </row>
    <row r="3754" spans="1:20" ht="65" x14ac:dyDescent="0.25">
      <c r="A3754" s="6">
        <f t="shared" si="232"/>
        <v>112.99999999999999</v>
      </c>
      <c r="B3754">
        <v>3752</v>
      </c>
      <c r="C3754" s="3" t="s">
        <v>3749</v>
      </c>
      <c r="D3754" s="3" t="s">
        <v>7862</v>
      </c>
      <c r="E3754">
        <v>500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42619.469155092585</v>
      </c>
      <c r="T3754" s="10">
        <f t="shared" si="235"/>
        <v>42659.541666666664</v>
      </c>
    </row>
    <row r="3755" spans="1:20" ht="49" x14ac:dyDescent="0.25">
      <c r="A3755" s="6">
        <f t="shared" si="232"/>
        <v>103.34</v>
      </c>
      <c r="B3755">
        <v>3753</v>
      </c>
      <c r="C3755" s="3" t="s">
        <v>3750</v>
      </c>
      <c r="D3755" s="3" t="s">
        <v>7863</v>
      </c>
      <c r="E3755"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42128.490740740737</v>
      </c>
      <c r="T3755" s="10">
        <f t="shared" si="235"/>
        <v>42157.666666666664</v>
      </c>
    </row>
    <row r="3756" spans="1:20" ht="49" x14ac:dyDescent="0.25">
      <c r="A3756" s="6">
        <f t="shared" si="232"/>
        <v>120</v>
      </c>
      <c r="B3756">
        <v>3754</v>
      </c>
      <c r="C3756" s="3" t="s">
        <v>3751</v>
      </c>
      <c r="D3756" s="3" t="s">
        <v>7864</v>
      </c>
      <c r="E3756"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41808.54788194444</v>
      </c>
      <c r="T3756" s="10">
        <f t="shared" si="235"/>
        <v>41845.874305555553</v>
      </c>
    </row>
    <row r="3757" spans="1:20" ht="49" x14ac:dyDescent="0.25">
      <c r="A3757" s="6">
        <f t="shared" si="232"/>
        <v>129.63636363636363</v>
      </c>
      <c r="B3757">
        <v>3755</v>
      </c>
      <c r="C3757" s="3" t="s">
        <v>3752</v>
      </c>
      <c r="D3757" s="3" t="s">
        <v>7865</v>
      </c>
      <c r="E3757">
        <v>550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42445.533645833326</v>
      </c>
      <c r="T3757" s="10">
        <f t="shared" si="235"/>
        <v>42475.533645833326</v>
      </c>
    </row>
    <row r="3758" spans="1:20" ht="49" x14ac:dyDescent="0.25">
      <c r="A3758" s="6">
        <f t="shared" si="232"/>
        <v>101.11111111111111</v>
      </c>
      <c r="B3758">
        <v>3756</v>
      </c>
      <c r="C3758" s="3" t="s">
        <v>3753</v>
      </c>
      <c r="D3758" s="3" t="s">
        <v>7866</v>
      </c>
      <c r="E3758"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41771.481458333328</v>
      </c>
      <c r="T3758" s="10">
        <f t="shared" si="235"/>
        <v>41801.481458333328</v>
      </c>
    </row>
    <row r="3759" spans="1:20" ht="49" x14ac:dyDescent="0.25">
      <c r="A3759" s="6">
        <f t="shared" si="232"/>
        <v>108.51428571428572</v>
      </c>
      <c r="B3759">
        <v>3757</v>
      </c>
      <c r="C3759" s="3" t="s">
        <v>3754</v>
      </c>
      <c r="D3759" s="3" t="s">
        <v>7867</v>
      </c>
      <c r="E3759"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41954.517534722218</v>
      </c>
      <c r="T3759" s="10">
        <f t="shared" si="235"/>
        <v>41974.517534722218</v>
      </c>
    </row>
    <row r="3760" spans="1:20" ht="33" x14ac:dyDescent="0.25">
      <c r="A3760" s="6">
        <f t="shared" si="232"/>
        <v>102.33333333333334</v>
      </c>
      <c r="B3760">
        <v>3758</v>
      </c>
      <c r="C3760" s="3" t="s">
        <v>3755</v>
      </c>
      <c r="D3760" s="3" t="s">
        <v>7868</v>
      </c>
      <c r="E3760"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41747.13817129629</v>
      </c>
      <c r="T3760" s="10">
        <f t="shared" si="235"/>
        <v>41777.875</v>
      </c>
    </row>
    <row r="3761" spans="1:20" ht="33" x14ac:dyDescent="0.25">
      <c r="A3761" s="6">
        <f t="shared" si="232"/>
        <v>110.24424999999999</v>
      </c>
      <c r="B3761">
        <v>3759</v>
      </c>
      <c r="C3761" s="3" t="s">
        <v>3756</v>
      </c>
      <c r="D3761" s="3" t="s">
        <v>7869</v>
      </c>
      <c r="E3761"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42181.774918981479</v>
      </c>
      <c r="T3761" s="10">
        <f t="shared" si="235"/>
        <v>42241.774918981479</v>
      </c>
    </row>
    <row r="3762" spans="1:20" ht="49" x14ac:dyDescent="0.25">
      <c r="A3762" s="6">
        <f t="shared" si="232"/>
        <v>101.0154</v>
      </c>
      <c r="B3762">
        <v>3760</v>
      </c>
      <c r="C3762" s="3" t="s">
        <v>3757</v>
      </c>
      <c r="D3762" s="3" t="s">
        <v>7870</v>
      </c>
      <c r="E3762"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41739.191967592589</v>
      </c>
      <c r="T3762" s="10">
        <f t="shared" si="235"/>
        <v>41764.191967592589</v>
      </c>
    </row>
    <row r="3763" spans="1:20" ht="49" x14ac:dyDescent="0.25">
      <c r="A3763" s="6">
        <f t="shared" si="232"/>
        <v>100</v>
      </c>
      <c r="B3763">
        <v>3761</v>
      </c>
      <c r="C3763" s="3" t="s">
        <v>3758</v>
      </c>
      <c r="D3763" s="3" t="s">
        <v>7871</v>
      </c>
      <c r="E3763">
        <v>500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42173.133530092593</v>
      </c>
      <c r="T3763" s="10">
        <f t="shared" si="235"/>
        <v>42226.624999999993</v>
      </c>
    </row>
    <row r="3764" spans="1:20" ht="49" x14ac:dyDescent="0.25">
      <c r="A3764" s="6">
        <f t="shared" si="232"/>
        <v>106.24</v>
      </c>
      <c r="B3764">
        <v>3762</v>
      </c>
      <c r="C3764" s="3" t="s">
        <v>3759</v>
      </c>
      <c r="D3764" s="3" t="s">
        <v>7872</v>
      </c>
      <c r="E3764">
        <v>1250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42193.480196759258</v>
      </c>
      <c r="T3764" s="10">
        <f t="shared" si="235"/>
        <v>42218.480196759258</v>
      </c>
    </row>
    <row r="3765" spans="1:20" ht="33" x14ac:dyDescent="0.25">
      <c r="A3765" s="6">
        <f t="shared" si="232"/>
        <v>100</v>
      </c>
      <c r="B3765">
        <v>3763</v>
      </c>
      <c r="C3765" s="3" t="s">
        <v>3760</v>
      </c>
      <c r="D3765" s="3" t="s">
        <v>7873</v>
      </c>
      <c r="E3765"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42065.416967592588</v>
      </c>
      <c r="T3765" s="10">
        <f t="shared" si="235"/>
        <v>42095.375300925924</v>
      </c>
    </row>
    <row r="3766" spans="1:20" ht="49" x14ac:dyDescent="0.25">
      <c r="A3766" s="6">
        <f t="shared" si="232"/>
        <v>100</v>
      </c>
      <c r="B3766">
        <v>3764</v>
      </c>
      <c r="C3766" s="3" t="s">
        <v>3761</v>
      </c>
      <c r="D3766" s="3" t="s">
        <v>7874</v>
      </c>
      <c r="E3766"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42499.509629629632</v>
      </c>
      <c r="T3766" s="10">
        <f t="shared" si="235"/>
        <v>42518.691666666658</v>
      </c>
    </row>
    <row r="3767" spans="1:20" ht="49" x14ac:dyDescent="0.25">
      <c r="A3767" s="6">
        <f t="shared" si="232"/>
        <v>113.45714285714286</v>
      </c>
      <c r="B3767">
        <v>3765</v>
      </c>
      <c r="C3767" s="3" t="s">
        <v>3762</v>
      </c>
      <c r="D3767" s="3" t="s">
        <v>7875</v>
      </c>
      <c r="E3767"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41820.443078703705</v>
      </c>
      <c r="T3767" s="10">
        <f t="shared" si="235"/>
        <v>41850.443078703705</v>
      </c>
    </row>
    <row r="3768" spans="1:20" ht="33" x14ac:dyDescent="0.25">
      <c r="A3768" s="6">
        <f t="shared" si="232"/>
        <v>102.65010000000001</v>
      </c>
      <c r="B3768">
        <v>3766</v>
      </c>
      <c r="C3768" s="3" t="s">
        <v>3763</v>
      </c>
      <c r="D3768" s="3" t="s">
        <v>7876</v>
      </c>
      <c r="E3768"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41787.833854166667</v>
      </c>
      <c r="T3768" s="10">
        <f t="shared" si="235"/>
        <v>41822.833854166667</v>
      </c>
    </row>
    <row r="3769" spans="1:20" ht="49" x14ac:dyDescent="0.25">
      <c r="A3769" s="6">
        <f t="shared" si="232"/>
        <v>116.75</v>
      </c>
      <c r="B3769">
        <v>3767</v>
      </c>
      <c r="C3769" s="3" t="s">
        <v>3764</v>
      </c>
      <c r="D3769" s="3" t="s">
        <v>7877</v>
      </c>
      <c r="E3769"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42049.686307870368</v>
      </c>
      <c r="T3769" s="10">
        <f t="shared" si="235"/>
        <v>42063.874305555553</v>
      </c>
    </row>
    <row r="3770" spans="1:20" ht="49" x14ac:dyDescent="0.25">
      <c r="A3770" s="6">
        <f t="shared" si="232"/>
        <v>107.65274999999998</v>
      </c>
      <c r="B3770">
        <v>3768</v>
      </c>
      <c r="C3770" s="3" t="s">
        <v>3765</v>
      </c>
      <c r="D3770" s="3" t="s">
        <v>7878</v>
      </c>
      <c r="E3770"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41772.394560185181</v>
      </c>
      <c r="T3770" s="10">
        <f t="shared" si="235"/>
        <v>41802.394560185181</v>
      </c>
    </row>
    <row r="3771" spans="1:20" ht="49" x14ac:dyDescent="0.25">
      <c r="A3771" s="6">
        <f t="shared" si="232"/>
        <v>100</v>
      </c>
      <c r="B3771">
        <v>3769</v>
      </c>
      <c r="C3771" s="3" t="s">
        <v>3766</v>
      </c>
      <c r="D3771" s="3" t="s">
        <v>7879</v>
      </c>
      <c r="E3771"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42445.264803240738</v>
      </c>
      <c r="T3771" s="10">
        <f t="shared" si="235"/>
        <v>42475.264803240738</v>
      </c>
    </row>
    <row r="3772" spans="1:20" ht="49" x14ac:dyDescent="0.25">
      <c r="A3772" s="6">
        <f t="shared" si="232"/>
        <v>100</v>
      </c>
      <c r="B3772">
        <v>3770</v>
      </c>
      <c r="C3772" s="3" t="s">
        <v>3767</v>
      </c>
      <c r="D3772" s="3" t="s">
        <v>7880</v>
      </c>
      <c r="E3772">
        <v>2000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42138.597337962965</v>
      </c>
      <c r="T3772" s="10">
        <f t="shared" si="235"/>
        <v>42168.597337962965</v>
      </c>
    </row>
    <row r="3773" spans="1:20" ht="33" x14ac:dyDescent="0.25">
      <c r="A3773" s="6">
        <f t="shared" si="232"/>
        <v>146</v>
      </c>
      <c r="B3773">
        <v>3771</v>
      </c>
      <c r="C3773" s="3" t="s">
        <v>3768</v>
      </c>
      <c r="D3773" s="3" t="s">
        <v>7881</v>
      </c>
      <c r="E3773"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42493.52375</v>
      </c>
      <c r="T3773" s="10">
        <f t="shared" si="235"/>
        <v>42507.666666666664</v>
      </c>
    </row>
    <row r="3774" spans="1:20" ht="49" x14ac:dyDescent="0.25">
      <c r="A3774" s="6">
        <f t="shared" si="232"/>
        <v>110.2</v>
      </c>
      <c r="B3774">
        <v>3772</v>
      </c>
      <c r="C3774" s="3" t="s">
        <v>3769</v>
      </c>
      <c r="D3774" s="3" t="s">
        <v>7882</v>
      </c>
      <c r="E3774"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42682.283634259256</v>
      </c>
      <c r="T3774" s="10">
        <f t="shared" si="235"/>
        <v>42702.916666666664</v>
      </c>
    </row>
    <row r="3775" spans="1:20" ht="33" x14ac:dyDescent="0.25">
      <c r="A3775" s="6">
        <f t="shared" si="232"/>
        <v>108.2</v>
      </c>
      <c r="B3775">
        <v>3773</v>
      </c>
      <c r="C3775" s="3" t="s">
        <v>3770</v>
      </c>
      <c r="D3775" s="3" t="s">
        <v>7883</v>
      </c>
      <c r="E3775"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42655.67184027777</v>
      </c>
      <c r="T3775" s="10">
        <f t="shared" si="235"/>
        <v>42688.755555555552</v>
      </c>
    </row>
    <row r="3776" spans="1:20" ht="49" x14ac:dyDescent="0.25">
      <c r="A3776" s="6">
        <f t="shared" si="232"/>
        <v>100</v>
      </c>
      <c r="B3776">
        <v>3774</v>
      </c>
      <c r="C3776" s="3" t="s">
        <v>3771</v>
      </c>
      <c r="D3776" s="3" t="s">
        <v>7884</v>
      </c>
      <c r="E3776">
        <v>2500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42087.458969907406</v>
      </c>
      <c r="T3776" s="10">
        <f t="shared" si="235"/>
        <v>42103.458969907406</v>
      </c>
    </row>
    <row r="3777" spans="1:20" ht="49" x14ac:dyDescent="0.25">
      <c r="A3777" s="6">
        <f t="shared" si="232"/>
        <v>100.25</v>
      </c>
      <c r="B3777">
        <v>3775</v>
      </c>
      <c r="C3777" s="3" t="s">
        <v>3772</v>
      </c>
      <c r="D3777" s="3" t="s">
        <v>7885</v>
      </c>
      <c r="E3777"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42075.609293981477</v>
      </c>
      <c r="T3777" s="10">
        <f t="shared" si="235"/>
        <v>42102.833333333336</v>
      </c>
    </row>
    <row r="3778" spans="1:20" ht="65" x14ac:dyDescent="0.25">
      <c r="A3778" s="6">
        <f t="shared" si="232"/>
        <v>106.71250000000001</v>
      </c>
      <c r="B3778">
        <v>3776</v>
      </c>
      <c r="C3778" s="3" t="s">
        <v>3773</v>
      </c>
      <c r="D3778" s="3" t="s">
        <v>7886</v>
      </c>
      <c r="E3778"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41814.034467592588</v>
      </c>
      <c r="T3778" s="10">
        <f t="shared" si="235"/>
        <v>41851.708333333328</v>
      </c>
    </row>
    <row r="3779" spans="1:20" ht="49" x14ac:dyDescent="0.25">
      <c r="A3779" s="6">
        <f t="shared" ref="A3779:A3842" si="236">((F3779-E3779)/E3779+1)*100</f>
        <v>143.19999999999999</v>
      </c>
      <c r="B3779">
        <v>3777</v>
      </c>
      <c r="C3779" s="3" t="s">
        <v>3774</v>
      </c>
      <c r="D3779" s="3" t="s">
        <v>7887</v>
      </c>
      <c r="E3779"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>
        <f t="shared" ref="P3779:P3842" si="237">F3779/M3779</f>
        <v>48.542372881355931</v>
      </c>
      <c r="Q3779" t="s">
        <v>8317</v>
      </c>
      <c r="R3779" t="s">
        <v>8359</v>
      </c>
      <c r="S3779" s="10">
        <f t="shared" ref="S3779:S3842" si="238">(((K3779/60)/60)/24)+DATE(1970,1,1)+(-8/24)</f>
        <v>41886.778020833335</v>
      </c>
      <c r="T3779" s="10">
        <f t="shared" ref="T3779:T3842" si="239">(((J3779/60)/60)/24)+DATE(1970,1,1)+(-8/24)</f>
        <v>41908.833333333328</v>
      </c>
    </row>
    <row r="3780" spans="1:20" ht="33" x14ac:dyDescent="0.25">
      <c r="A3780" s="6">
        <f t="shared" si="236"/>
        <v>105.04166666666666</v>
      </c>
      <c r="B3780">
        <v>3778</v>
      </c>
      <c r="C3780" s="3" t="s">
        <v>3775</v>
      </c>
      <c r="D3780" s="3" t="s">
        <v>7888</v>
      </c>
      <c r="E3780"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41989.485879629625</v>
      </c>
      <c r="T3780" s="10">
        <f t="shared" si="239"/>
        <v>42049.485879629625</v>
      </c>
    </row>
    <row r="3781" spans="1:20" ht="33" x14ac:dyDescent="0.25">
      <c r="A3781" s="6">
        <f t="shared" si="236"/>
        <v>103.98</v>
      </c>
      <c r="B3781">
        <v>3779</v>
      </c>
      <c r="C3781" s="3" t="s">
        <v>3776</v>
      </c>
      <c r="D3781" s="3" t="s">
        <v>7889</v>
      </c>
      <c r="E3781"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42425.402083333327</v>
      </c>
      <c r="T3781" s="10">
        <f t="shared" si="239"/>
        <v>42455.36041666667</v>
      </c>
    </row>
    <row r="3782" spans="1:20" ht="49" x14ac:dyDescent="0.25">
      <c r="A3782" s="6">
        <f t="shared" si="236"/>
        <v>120</v>
      </c>
      <c r="B3782">
        <v>3780</v>
      </c>
      <c r="C3782" s="3" t="s">
        <v>3777</v>
      </c>
      <c r="D3782" s="3" t="s">
        <v>7890</v>
      </c>
      <c r="E3782"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42165.886400462965</v>
      </c>
      <c r="T3782" s="10">
        <f t="shared" si="239"/>
        <v>42198.504166666658</v>
      </c>
    </row>
    <row r="3783" spans="1:20" ht="49" x14ac:dyDescent="0.25">
      <c r="A3783" s="6">
        <f t="shared" si="236"/>
        <v>109.66666666666667</v>
      </c>
      <c r="B3783">
        <v>3781</v>
      </c>
      <c r="C3783" s="3" t="s">
        <v>3778</v>
      </c>
      <c r="D3783" s="3" t="s">
        <v>7891</v>
      </c>
      <c r="E3783"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41865.549594907403</v>
      </c>
      <c r="T3783" s="10">
        <f t="shared" si="239"/>
        <v>41890.549594907403</v>
      </c>
    </row>
    <row r="3784" spans="1:20" ht="49" x14ac:dyDescent="0.25">
      <c r="A3784" s="6">
        <f t="shared" si="236"/>
        <v>101.75</v>
      </c>
      <c r="B3784">
        <v>3782</v>
      </c>
      <c r="C3784" s="3" t="s">
        <v>3779</v>
      </c>
      <c r="D3784" s="3" t="s">
        <v>7892</v>
      </c>
      <c r="E3784">
        <v>2000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42546.528900462967</v>
      </c>
      <c r="T3784" s="10">
        <f t="shared" si="239"/>
        <v>42575.624999999993</v>
      </c>
    </row>
    <row r="3785" spans="1:20" ht="49" x14ac:dyDescent="0.25">
      <c r="A3785" s="6">
        <f t="shared" si="236"/>
        <v>128.91666666666666</v>
      </c>
      <c r="B3785">
        <v>3783</v>
      </c>
      <c r="C3785" s="3" t="s">
        <v>3780</v>
      </c>
      <c r="D3785" s="3" t="s">
        <v>7893</v>
      </c>
      <c r="E3785"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42419.806944444441</v>
      </c>
      <c r="T3785" s="10">
        <f t="shared" si="239"/>
        <v>42444.333333333336</v>
      </c>
    </row>
    <row r="3786" spans="1:20" ht="49" x14ac:dyDescent="0.25">
      <c r="A3786" s="6">
        <f t="shared" si="236"/>
        <v>114.99999999999999</v>
      </c>
      <c r="B3786">
        <v>3784</v>
      </c>
      <c r="C3786" s="3" t="s">
        <v>3781</v>
      </c>
      <c r="D3786" s="3" t="s">
        <v>7894</v>
      </c>
      <c r="E3786">
        <v>1000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42531.647361111107</v>
      </c>
      <c r="T3786" s="10">
        <f t="shared" si="239"/>
        <v>42561.647361111107</v>
      </c>
    </row>
    <row r="3787" spans="1:20" ht="49" x14ac:dyDescent="0.25">
      <c r="A3787" s="6">
        <f t="shared" si="236"/>
        <v>150.74999999999997</v>
      </c>
      <c r="B3787">
        <v>3785</v>
      </c>
      <c r="C3787" s="3" t="s">
        <v>3782</v>
      </c>
      <c r="D3787" s="3" t="s">
        <v>7895</v>
      </c>
      <c r="E3787">
        <v>2000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42548.305196759255</v>
      </c>
      <c r="T3787" s="10">
        <f t="shared" si="239"/>
        <v>42584.085416666661</v>
      </c>
    </row>
    <row r="3788" spans="1:20" ht="49" x14ac:dyDescent="0.25">
      <c r="A3788" s="6">
        <f t="shared" si="236"/>
        <v>110.96666666666665</v>
      </c>
      <c r="B3788">
        <v>3786</v>
      </c>
      <c r="C3788" s="3" t="s">
        <v>3783</v>
      </c>
      <c r="D3788" s="3" t="s">
        <v>7896</v>
      </c>
      <c r="E3788"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42486.704571759255</v>
      </c>
      <c r="T3788" s="10">
        <f t="shared" si="239"/>
        <v>42516.704571759255</v>
      </c>
    </row>
    <row r="3789" spans="1:20" ht="49" x14ac:dyDescent="0.25">
      <c r="A3789" s="6">
        <f t="shared" si="236"/>
        <v>100.28571428571429</v>
      </c>
      <c r="B3789">
        <v>3787</v>
      </c>
      <c r="C3789" s="3" t="s">
        <v>3784</v>
      </c>
      <c r="D3789" s="3" t="s">
        <v>7897</v>
      </c>
      <c r="E3789"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42167.201458333329</v>
      </c>
      <c r="T3789" s="10">
        <f t="shared" si="239"/>
        <v>42195.832638888889</v>
      </c>
    </row>
    <row r="3790" spans="1:20" ht="81" x14ac:dyDescent="0.25">
      <c r="A3790" s="6">
        <f t="shared" si="236"/>
        <v>0.66666666666667096</v>
      </c>
      <c r="B3790">
        <v>3788</v>
      </c>
      <c r="C3790" s="3" t="s">
        <v>3785</v>
      </c>
      <c r="D3790" s="3" t="s">
        <v>7898</v>
      </c>
      <c r="E3790">
        <v>75000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42333.362488425926</v>
      </c>
      <c r="T3790" s="10">
        <f t="shared" si="239"/>
        <v>42361.345833333333</v>
      </c>
    </row>
    <row r="3791" spans="1:20" ht="49" x14ac:dyDescent="0.25">
      <c r="A3791" s="6">
        <f t="shared" si="236"/>
        <v>3.267605633802817</v>
      </c>
      <c r="B3791">
        <v>3789</v>
      </c>
      <c r="C3791" s="3" t="s">
        <v>3786</v>
      </c>
      <c r="D3791" s="3" t="s">
        <v>7899</v>
      </c>
      <c r="E3791">
        <v>3550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42138.465486111112</v>
      </c>
      <c r="T3791" s="10">
        <f t="shared" si="239"/>
        <v>42170.465486111112</v>
      </c>
    </row>
    <row r="3792" spans="1:20" ht="49" x14ac:dyDescent="0.25">
      <c r="A3792" s="6">
        <f t="shared" si="236"/>
        <v>0</v>
      </c>
      <c r="B3792">
        <v>3790</v>
      </c>
      <c r="C3792" s="3" t="s">
        <v>3787</v>
      </c>
      <c r="D3792" s="3" t="s">
        <v>7900</v>
      </c>
      <c r="E3792">
        <v>15000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42666.333599537036</v>
      </c>
      <c r="T3792" s="10">
        <f t="shared" si="239"/>
        <v>42696.3752662037</v>
      </c>
    </row>
    <row r="3793" spans="1:20" ht="33" x14ac:dyDescent="0.25">
      <c r="A3793" s="6">
        <f t="shared" si="236"/>
        <v>0</v>
      </c>
      <c r="B3793">
        <v>3791</v>
      </c>
      <c r="C3793" s="3" t="s">
        <v>3788</v>
      </c>
      <c r="D3793" s="3" t="s">
        <v>7901</v>
      </c>
      <c r="E3793">
        <v>1500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41766.3587037037</v>
      </c>
      <c r="T3793" s="10">
        <f t="shared" si="239"/>
        <v>41826.3587037037</v>
      </c>
    </row>
    <row r="3794" spans="1:20" ht="33" x14ac:dyDescent="0.25">
      <c r="A3794" s="6">
        <f t="shared" si="236"/>
        <v>0.28000000000000247</v>
      </c>
      <c r="B3794">
        <v>3792</v>
      </c>
      <c r="C3794" s="3" t="s">
        <v>3789</v>
      </c>
      <c r="D3794" s="3" t="s">
        <v>7902</v>
      </c>
      <c r="E3794">
        <v>12500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42170.113680555551</v>
      </c>
      <c r="T3794" s="10">
        <f t="shared" si="239"/>
        <v>42200.113680555551</v>
      </c>
    </row>
    <row r="3795" spans="1:20" ht="49" x14ac:dyDescent="0.25">
      <c r="A3795" s="6">
        <f t="shared" si="236"/>
        <v>59.657142857142851</v>
      </c>
      <c r="B3795">
        <v>3793</v>
      </c>
      <c r="C3795" s="3" t="s">
        <v>3790</v>
      </c>
      <c r="D3795" s="3" t="s">
        <v>7903</v>
      </c>
      <c r="E3795">
        <v>7000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41968.60565972222</v>
      </c>
      <c r="T3795" s="10">
        <f t="shared" si="239"/>
        <v>41989.60565972222</v>
      </c>
    </row>
    <row r="3796" spans="1:20" ht="49" x14ac:dyDescent="0.25">
      <c r="A3796" s="6">
        <f t="shared" si="236"/>
        <v>1.0000000000000009</v>
      </c>
      <c r="B3796">
        <v>3794</v>
      </c>
      <c r="C3796" s="3" t="s">
        <v>3791</v>
      </c>
      <c r="D3796" s="3" t="s">
        <v>7904</v>
      </c>
      <c r="E3796">
        <v>5000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42132.247152777774</v>
      </c>
      <c r="T3796" s="10">
        <f t="shared" si="239"/>
        <v>42162.247152777774</v>
      </c>
    </row>
    <row r="3797" spans="1:20" ht="49" x14ac:dyDescent="0.25">
      <c r="A3797" s="6">
        <f t="shared" si="236"/>
        <v>1.6666666666666718</v>
      </c>
      <c r="B3797">
        <v>3795</v>
      </c>
      <c r="C3797" s="3" t="s">
        <v>3792</v>
      </c>
      <c r="D3797" s="3" t="s">
        <v>7905</v>
      </c>
      <c r="E3797">
        <v>600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42201.102893518517</v>
      </c>
      <c r="T3797" s="10">
        <f t="shared" si="239"/>
        <v>42244.604166666664</v>
      </c>
    </row>
    <row r="3798" spans="1:20" ht="49" x14ac:dyDescent="0.25">
      <c r="A3798" s="6">
        <f t="shared" si="236"/>
        <v>4.4444444444402542E-3</v>
      </c>
      <c r="B3798">
        <v>3796</v>
      </c>
      <c r="C3798" s="3" t="s">
        <v>3793</v>
      </c>
      <c r="D3798" s="3" t="s">
        <v>7906</v>
      </c>
      <c r="E3798">
        <v>22500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42688.696250000001</v>
      </c>
      <c r="T3798" s="10">
        <f t="shared" si="239"/>
        <v>42748.696250000001</v>
      </c>
    </row>
    <row r="3799" spans="1:20" ht="49" x14ac:dyDescent="0.25">
      <c r="A3799" s="6">
        <f t="shared" si="236"/>
        <v>89.666666666666671</v>
      </c>
      <c r="B3799">
        <v>3797</v>
      </c>
      <c r="C3799" s="3" t="s">
        <v>3794</v>
      </c>
      <c r="D3799" s="3" t="s">
        <v>7907</v>
      </c>
      <c r="E3799">
        <v>6000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42084.548206018517</v>
      </c>
      <c r="T3799" s="10">
        <f t="shared" si="239"/>
        <v>42114.548206018517</v>
      </c>
    </row>
    <row r="3800" spans="1:20" ht="49" x14ac:dyDescent="0.25">
      <c r="A3800" s="6">
        <f t="shared" si="236"/>
        <v>1.464285714285718</v>
      </c>
      <c r="B3800">
        <v>3798</v>
      </c>
      <c r="C3800" s="3" t="s">
        <v>3795</v>
      </c>
      <c r="D3800" s="3" t="s">
        <v>7908</v>
      </c>
      <c r="E3800">
        <v>70000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41831.389444444445</v>
      </c>
      <c r="T3800" s="10">
        <f t="shared" si="239"/>
        <v>41861.389444444445</v>
      </c>
    </row>
    <row r="3801" spans="1:20" ht="33" x14ac:dyDescent="0.25">
      <c r="A3801" s="6">
        <f t="shared" si="236"/>
        <v>4.0200000000000014</v>
      </c>
      <c r="B3801">
        <v>3799</v>
      </c>
      <c r="C3801" s="3" t="s">
        <v>3796</v>
      </c>
      <c r="D3801" s="3" t="s">
        <v>7909</v>
      </c>
      <c r="E3801">
        <v>10000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42410.597719907404</v>
      </c>
      <c r="T3801" s="10">
        <f t="shared" si="239"/>
        <v>42440.597719907404</v>
      </c>
    </row>
    <row r="3802" spans="1:20" ht="49" x14ac:dyDescent="0.25">
      <c r="A3802" s="6">
        <f t="shared" si="236"/>
        <v>4.0045454545454495</v>
      </c>
      <c r="B3802">
        <v>3800</v>
      </c>
      <c r="C3802" s="3" t="s">
        <v>3797</v>
      </c>
      <c r="D3802" s="3" t="s">
        <v>7910</v>
      </c>
      <c r="E3802">
        <v>22000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41982.403738425921</v>
      </c>
      <c r="T3802" s="10">
        <f t="shared" si="239"/>
        <v>42014.874305555553</v>
      </c>
    </row>
    <row r="3803" spans="1:20" ht="49" x14ac:dyDescent="0.25">
      <c r="A3803" s="6">
        <f t="shared" si="236"/>
        <v>8.5200000000000049</v>
      </c>
      <c r="B3803">
        <v>3801</v>
      </c>
      <c r="C3803" s="3" t="s">
        <v>3798</v>
      </c>
      <c r="D3803" s="3" t="s">
        <v>7911</v>
      </c>
      <c r="E3803">
        <v>5000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41975.342777777776</v>
      </c>
      <c r="T3803" s="10">
        <f t="shared" si="239"/>
        <v>42006.342777777776</v>
      </c>
    </row>
    <row r="3804" spans="1:20" ht="49" x14ac:dyDescent="0.25">
      <c r="A3804" s="6">
        <f t="shared" si="236"/>
        <v>0</v>
      </c>
      <c r="B3804">
        <v>3802</v>
      </c>
      <c r="C3804" s="3" t="s">
        <v>3799</v>
      </c>
      <c r="D3804" s="3" t="s">
        <v>7912</v>
      </c>
      <c r="E3804">
        <v>3000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42268.792893518512</v>
      </c>
      <c r="T3804" s="10">
        <f t="shared" si="239"/>
        <v>42298.792893518512</v>
      </c>
    </row>
    <row r="3805" spans="1:20" ht="33" x14ac:dyDescent="0.25">
      <c r="A3805" s="6">
        <f t="shared" si="236"/>
        <v>19.650000000000002</v>
      </c>
      <c r="B3805">
        <v>3803</v>
      </c>
      <c r="C3805" s="3" t="s">
        <v>3800</v>
      </c>
      <c r="D3805" s="3" t="s">
        <v>7913</v>
      </c>
      <c r="E3805">
        <v>12000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42403.638518518514</v>
      </c>
      <c r="T3805" s="10">
        <f t="shared" si="239"/>
        <v>42433.638518518514</v>
      </c>
    </row>
    <row r="3806" spans="1:20" ht="49" x14ac:dyDescent="0.25">
      <c r="A3806" s="6">
        <f t="shared" si="236"/>
        <v>0</v>
      </c>
      <c r="B3806">
        <v>3804</v>
      </c>
      <c r="C3806" s="3" t="s">
        <v>3801</v>
      </c>
      <c r="D3806" s="3" t="s">
        <v>7914</v>
      </c>
      <c r="E3806">
        <v>8000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42526.676203703704</v>
      </c>
      <c r="T3806" s="10">
        <f t="shared" si="239"/>
        <v>42581.958333333336</v>
      </c>
    </row>
    <row r="3807" spans="1:20" ht="49" x14ac:dyDescent="0.25">
      <c r="A3807" s="6">
        <f t="shared" si="236"/>
        <v>2.0000000000020002E-3</v>
      </c>
      <c r="B3807">
        <v>3805</v>
      </c>
      <c r="C3807" s="3" t="s">
        <v>3802</v>
      </c>
      <c r="D3807" s="3" t="s">
        <v>7915</v>
      </c>
      <c r="E3807">
        <v>150000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41849.553703703699</v>
      </c>
      <c r="T3807" s="10">
        <f t="shared" si="239"/>
        <v>41909.553703703699</v>
      </c>
    </row>
    <row r="3808" spans="1:20" ht="49" x14ac:dyDescent="0.25">
      <c r="A3808" s="6">
        <f t="shared" si="236"/>
        <v>6.6666666666670427E-2</v>
      </c>
      <c r="B3808">
        <v>3806</v>
      </c>
      <c r="C3808" s="3" t="s">
        <v>3803</v>
      </c>
      <c r="D3808" s="3" t="s">
        <v>7916</v>
      </c>
      <c r="E3808">
        <v>7500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41798.925706018512</v>
      </c>
      <c r="T3808" s="10">
        <f t="shared" si="239"/>
        <v>41818.925706018512</v>
      </c>
    </row>
    <row r="3809" spans="1:20" ht="49" x14ac:dyDescent="0.25">
      <c r="A3809" s="6">
        <f t="shared" si="236"/>
        <v>30.333333333333336</v>
      </c>
      <c r="B3809">
        <v>3807</v>
      </c>
      <c r="C3809" s="3" t="s">
        <v>3804</v>
      </c>
      <c r="D3809" s="3" t="s">
        <v>7917</v>
      </c>
      <c r="E3809">
        <v>1500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42090.575682870367</v>
      </c>
      <c r="T3809" s="10">
        <f t="shared" si="239"/>
        <v>42097.575682870367</v>
      </c>
    </row>
    <row r="3810" spans="1:20" ht="49" x14ac:dyDescent="0.25">
      <c r="A3810" s="6">
        <f t="shared" si="236"/>
        <v>100</v>
      </c>
      <c r="B3810">
        <v>3808</v>
      </c>
      <c r="C3810" s="3" t="s">
        <v>3805</v>
      </c>
      <c r="D3810" s="3" t="s">
        <v>7918</v>
      </c>
      <c r="E3810">
        <v>1000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42059.12059027778</v>
      </c>
      <c r="T3810" s="10">
        <f t="shared" si="239"/>
        <v>42119.078923611109</v>
      </c>
    </row>
    <row r="3811" spans="1:20" ht="49" x14ac:dyDescent="0.25">
      <c r="A3811" s="6">
        <f t="shared" si="236"/>
        <v>101.25</v>
      </c>
      <c r="B3811">
        <v>3809</v>
      </c>
      <c r="C3811" s="3" t="s">
        <v>3806</v>
      </c>
      <c r="D3811" s="3" t="s">
        <v>7919</v>
      </c>
      <c r="E3811">
        <v>2000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41800.193368055552</v>
      </c>
      <c r="T3811" s="10">
        <f t="shared" si="239"/>
        <v>41850.625</v>
      </c>
    </row>
    <row r="3812" spans="1:20" ht="49" x14ac:dyDescent="0.25">
      <c r="A3812" s="6">
        <f t="shared" si="236"/>
        <v>121.73333333333333</v>
      </c>
      <c r="B3812">
        <v>3810</v>
      </c>
      <c r="C3812" s="3" t="s">
        <v>3807</v>
      </c>
      <c r="D3812" s="3" t="s">
        <v>7920</v>
      </c>
      <c r="E3812"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42054.515717592592</v>
      </c>
      <c r="T3812" s="10">
        <f t="shared" si="239"/>
        <v>42084.474050925921</v>
      </c>
    </row>
    <row r="3813" spans="1:20" ht="49" x14ac:dyDescent="0.25">
      <c r="A3813" s="6">
        <f t="shared" si="236"/>
        <v>330</v>
      </c>
      <c r="B3813">
        <v>3811</v>
      </c>
      <c r="C3813" s="3" t="s">
        <v>3808</v>
      </c>
      <c r="D3813" s="3" t="s">
        <v>7921</v>
      </c>
      <c r="E3813">
        <v>250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42487.293668981474</v>
      </c>
      <c r="T3813" s="10">
        <f t="shared" si="239"/>
        <v>42521.124999999993</v>
      </c>
    </row>
    <row r="3814" spans="1:20" ht="49" x14ac:dyDescent="0.25">
      <c r="A3814" s="6">
        <f t="shared" si="236"/>
        <v>109.55</v>
      </c>
      <c r="B3814">
        <v>3812</v>
      </c>
      <c r="C3814" s="3" t="s">
        <v>3809</v>
      </c>
      <c r="D3814" s="3" t="s">
        <v>7922</v>
      </c>
      <c r="E3814">
        <v>2000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42109.417916666665</v>
      </c>
      <c r="T3814" s="10">
        <f t="shared" si="239"/>
        <v>42155.832638888889</v>
      </c>
    </row>
    <row r="3815" spans="1:20" ht="49" x14ac:dyDescent="0.25">
      <c r="A3815" s="6">
        <f t="shared" si="236"/>
        <v>100.95190476190474</v>
      </c>
      <c r="B3815">
        <v>3813</v>
      </c>
      <c r="C3815" s="3" t="s">
        <v>3810</v>
      </c>
      <c r="D3815" s="3" t="s">
        <v>7923</v>
      </c>
      <c r="E3815"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42496.942372685182</v>
      </c>
      <c r="T3815" s="10">
        <f t="shared" si="239"/>
        <v>42535.571527777771</v>
      </c>
    </row>
    <row r="3816" spans="1:20" ht="49" x14ac:dyDescent="0.25">
      <c r="A3816" s="6">
        <f t="shared" si="236"/>
        <v>140.13333333333333</v>
      </c>
      <c r="B3816">
        <v>3814</v>
      </c>
      <c r="C3816" s="3" t="s">
        <v>3811</v>
      </c>
      <c r="D3816" s="3" t="s">
        <v>7924</v>
      </c>
      <c r="E3816"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42058.570740740739</v>
      </c>
      <c r="T3816" s="10">
        <f t="shared" si="239"/>
        <v>42094.832638888889</v>
      </c>
    </row>
    <row r="3817" spans="1:20" ht="33" x14ac:dyDescent="0.25">
      <c r="A3817" s="6">
        <f t="shared" si="236"/>
        <v>100.001</v>
      </c>
      <c r="B3817">
        <v>3815</v>
      </c>
      <c r="C3817" s="3" t="s">
        <v>3812</v>
      </c>
      <c r="D3817" s="3" t="s">
        <v>7925</v>
      </c>
      <c r="E3817">
        <v>1000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42206.926585648143</v>
      </c>
      <c r="T3817" s="10">
        <f t="shared" si="239"/>
        <v>42236.624999999993</v>
      </c>
    </row>
    <row r="3818" spans="1:20" ht="65" x14ac:dyDescent="0.25">
      <c r="A3818" s="6">
        <f t="shared" si="236"/>
        <v>119.238</v>
      </c>
      <c r="B3818">
        <v>3816</v>
      </c>
      <c r="C3818" s="3" t="s">
        <v>3813</v>
      </c>
      <c r="D3818" s="3" t="s">
        <v>7926</v>
      </c>
      <c r="E3818"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41807.356747685182</v>
      </c>
      <c r="T3818" s="10">
        <f t="shared" si="239"/>
        <v>41837.356747685182</v>
      </c>
    </row>
    <row r="3819" spans="1:20" ht="49" x14ac:dyDescent="0.25">
      <c r="A3819" s="6">
        <f t="shared" si="236"/>
        <v>107.25</v>
      </c>
      <c r="B3819">
        <v>3817</v>
      </c>
      <c r="C3819" s="3" t="s">
        <v>3814</v>
      </c>
      <c r="D3819" s="3" t="s">
        <v>7927</v>
      </c>
      <c r="E3819"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42284.363611111105</v>
      </c>
      <c r="T3819" s="10">
        <f t="shared" si="239"/>
        <v>42300.832638888889</v>
      </c>
    </row>
    <row r="3820" spans="1:20" ht="49" x14ac:dyDescent="0.25">
      <c r="A3820" s="6">
        <f t="shared" si="236"/>
        <v>228.00000000000003</v>
      </c>
      <c r="B3820">
        <v>3818</v>
      </c>
      <c r="C3820" s="3" t="s">
        <v>3815</v>
      </c>
      <c r="D3820" s="3" t="s">
        <v>7928</v>
      </c>
      <c r="E3820"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42045.509050925924</v>
      </c>
      <c r="T3820" s="10">
        <f t="shared" si="239"/>
        <v>42075.467384259253</v>
      </c>
    </row>
    <row r="3821" spans="1:20" ht="33" x14ac:dyDescent="0.25">
      <c r="A3821" s="6">
        <f t="shared" si="236"/>
        <v>106.4</v>
      </c>
      <c r="B3821">
        <v>3819</v>
      </c>
      <c r="C3821" s="3" t="s">
        <v>3816</v>
      </c>
      <c r="D3821" s="3" t="s">
        <v>7817</v>
      </c>
      <c r="E3821"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42183.876203703701</v>
      </c>
      <c r="T3821" s="10">
        <f t="shared" si="239"/>
        <v>42202.543055555558</v>
      </c>
    </row>
    <row r="3822" spans="1:20" ht="49" x14ac:dyDescent="0.25">
      <c r="A3822" s="6">
        <f t="shared" si="236"/>
        <v>143.33333333333334</v>
      </c>
      <c r="B3822">
        <v>3820</v>
      </c>
      <c r="C3822" s="3" t="s">
        <v>3817</v>
      </c>
      <c r="D3822" s="3" t="s">
        <v>7929</v>
      </c>
      <c r="E3822">
        <v>300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42160.318483796298</v>
      </c>
      <c r="T3822" s="10">
        <f t="shared" si="239"/>
        <v>42190.318483796298</v>
      </c>
    </row>
    <row r="3823" spans="1:20" ht="49" x14ac:dyDescent="0.25">
      <c r="A3823" s="6">
        <f t="shared" si="236"/>
        <v>104.54285714285714</v>
      </c>
      <c r="B3823">
        <v>3821</v>
      </c>
      <c r="C3823" s="3" t="s">
        <v>3818</v>
      </c>
      <c r="D3823" s="3" t="s">
        <v>7930</v>
      </c>
      <c r="E3823"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42340.847303240742</v>
      </c>
      <c r="T3823" s="10">
        <f t="shared" si="239"/>
        <v>42372.847303240742</v>
      </c>
    </row>
    <row r="3824" spans="1:20" ht="49" x14ac:dyDescent="0.25">
      <c r="A3824" s="6">
        <f t="shared" si="236"/>
        <v>110.02000000000001</v>
      </c>
      <c r="B3824">
        <v>3822</v>
      </c>
      <c r="C3824" s="3" t="s">
        <v>3819</v>
      </c>
      <c r="D3824" s="3" t="s">
        <v>7931</v>
      </c>
      <c r="E3824">
        <v>5000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42329.504826388882</v>
      </c>
      <c r="T3824" s="10">
        <f t="shared" si="239"/>
        <v>42388.624305555553</v>
      </c>
    </row>
    <row r="3825" spans="1:20" ht="49" x14ac:dyDescent="0.25">
      <c r="A3825" s="6">
        <f t="shared" si="236"/>
        <v>106</v>
      </c>
      <c r="B3825">
        <v>3823</v>
      </c>
      <c r="C3825" s="3" t="s">
        <v>3820</v>
      </c>
      <c r="D3825" s="3" t="s">
        <v>7932</v>
      </c>
      <c r="E3825"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42170.576898148145</v>
      </c>
      <c r="T3825" s="10">
        <f t="shared" si="239"/>
        <v>42204.832638888889</v>
      </c>
    </row>
    <row r="3826" spans="1:20" ht="49" x14ac:dyDescent="0.25">
      <c r="A3826" s="6">
        <f t="shared" si="236"/>
        <v>108</v>
      </c>
      <c r="B3826">
        <v>3824</v>
      </c>
      <c r="C3826" s="3" t="s">
        <v>3821</v>
      </c>
      <c r="D3826" s="3" t="s">
        <v>7933</v>
      </c>
      <c r="E3826">
        <v>250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42571.292858796289</v>
      </c>
      <c r="T3826" s="10">
        <f t="shared" si="239"/>
        <v>42583.236805555549</v>
      </c>
    </row>
    <row r="3827" spans="1:20" ht="49" x14ac:dyDescent="0.25">
      <c r="A3827" s="6">
        <f t="shared" si="236"/>
        <v>105.42</v>
      </c>
      <c r="B3827">
        <v>3825</v>
      </c>
      <c r="C3827" s="3" t="s">
        <v>3822</v>
      </c>
      <c r="D3827" s="3" t="s">
        <v>7934</v>
      </c>
      <c r="E3827"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42150.736273148148</v>
      </c>
      <c r="T3827" s="10">
        <f t="shared" si="239"/>
        <v>42171.736273148148</v>
      </c>
    </row>
    <row r="3828" spans="1:20" ht="33" x14ac:dyDescent="0.25">
      <c r="A3828" s="6">
        <f t="shared" si="236"/>
        <v>119.16666666666667</v>
      </c>
      <c r="B3828">
        <v>3826</v>
      </c>
      <c r="C3828" s="3" t="s">
        <v>3823</v>
      </c>
      <c r="D3828" s="3" t="s">
        <v>7935</v>
      </c>
      <c r="E3828">
        <v>600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42101.090208333328</v>
      </c>
      <c r="T3828" s="10">
        <f t="shared" si="239"/>
        <v>42131.090208333328</v>
      </c>
    </row>
    <row r="3829" spans="1:20" ht="65" x14ac:dyDescent="0.25">
      <c r="A3829" s="6">
        <f t="shared" si="236"/>
        <v>152.66666666666666</v>
      </c>
      <c r="B3829">
        <v>3827</v>
      </c>
      <c r="C3829" s="3" t="s">
        <v>3824</v>
      </c>
      <c r="D3829" s="3" t="s">
        <v>7936</v>
      </c>
      <c r="E3829">
        <v>3000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42034.594918981478</v>
      </c>
      <c r="T3829" s="10">
        <f t="shared" si="239"/>
        <v>42089.666666666664</v>
      </c>
    </row>
    <row r="3830" spans="1:20" ht="49" x14ac:dyDescent="0.25">
      <c r="A3830" s="6">
        <f t="shared" si="236"/>
        <v>100</v>
      </c>
      <c r="B3830">
        <v>3828</v>
      </c>
      <c r="C3830" s="3" t="s">
        <v>3825</v>
      </c>
      <c r="D3830" s="3" t="s">
        <v>7937</v>
      </c>
      <c r="E3830"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41944.194293981483</v>
      </c>
      <c r="T3830" s="10">
        <f t="shared" si="239"/>
        <v>42004.235960648148</v>
      </c>
    </row>
    <row r="3831" spans="1:20" ht="49" x14ac:dyDescent="0.25">
      <c r="A3831" s="6">
        <f t="shared" si="236"/>
        <v>100.2</v>
      </c>
      <c r="B3831">
        <v>3829</v>
      </c>
      <c r="C3831" s="3" t="s">
        <v>3826</v>
      </c>
      <c r="D3831" s="3" t="s">
        <v>7938</v>
      </c>
      <c r="E3831"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42593.532071759262</v>
      </c>
      <c r="T3831" s="10">
        <f t="shared" si="239"/>
        <v>42613.532071759262</v>
      </c>
    </row>
    <row r="3832" spans="1:20" ht="49" x14ac:dyDescent="0.25">
      <c r="A3832" s="6">
        <f t="shared" si="236"/>
        <v>225</v>
      </c>
      <c r="B3832">
        <v>3830</v>
      </c>
      <c r="C3832" s="3" t="s">
        <v>3827</v>
      </c>
      <c r="D3832" s="3" t="s">
        <v>7939</v>
      </c>
      <c r="E3832"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42503.407534722217</v>
      </c>
      <c r="T3832" s="10">
        <f t="shared" si="239"/>
        <v>42517.407534722217</v>
      </c>
    </row>
    <row r="3833" spans="1:20" ht="49" x14ac:dyDescent="0.25">
      <c r="A3833" s="6">
        <f t="shared" si="236"/>
        <v>106.02199999999999</v>
      </c>
      <c r="B3833">
        <v>3831</v>
      </c>
      <c r="C3833" s="3" t="s">
        <v>3828</v>
      </c>
      <c r="D3833" s="3" t="s">
        <v>7940</v>
      </c>
      <c r="E3833"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41927.515567129631</v>
      </c>
      <c r="T3833" s="10">
        <f t="shared" si="239"/>
        <v>41948.557233796295</v>
      </c>
    </row>
    <row r="3834" spans="1:20" ht="49" x14ac:dyDescent="0.25">
      <c r="A3834" s="6">
        <f t="shared" si="236"/>
        <v>104.66666666666666</v>
      </c>
      <c r="B3834">
        <v>3832</v>
      </c>
      <c r="C3834" s="3" t="s">
        <v>3829</v>
      </c>
      <c r="D3834" s="3" t="s">
        <v>7941</v>
      </c>
      <c r="E3834"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42374.781655092585</v>
      </c>
      <c r="T3834" s="10">
        <f t="shared" si="239"/>
        <v>42419.781655092585</v>
      </c>
    </row>
    <row r="3835" spans="1:20" ht="49" x14ac:dyDescent="0.25">
      <c r="A3835" s="6">
        <f t="shared" si="236"/>
        <v>116.66666666666667</v>
      </c>
      <c r="B3835">
        <v>3833</v>
      </c>
      <c r="C3835" s="3" t="s">
        <v>3830</v>
      </c>
      <c r="D3835" s="3" t="s">
        <v>7942</v>
      </c>
      <c r="E3835">
        <v>1200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41963.53902777777</v>
      </c>
      <c r="T3835" s="10">
        <f t="shared" si="239"/>
        <v>41974.464583333327</v>
      </c>
    </row>
    <row r="3836" spans="1:20" ht="49" x14ac:dyDescent="0.25">
      <c r="A3836" s="6">
        <f t="shared" si="236"/>
        <v>109.03333333333333</v>
      </c>
      <c r="B3836">
        <v>3834</v>
      </c>
      <c r="C3836" s="3" t="s">
        <v>3831</v>
      </c>
      <c r="D3836" s="3" t="s">
        <v>7943</v>
      </c>
      <c r="E3836">
        <v>3000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42143.111886574072</v>
      </c>
      <c r="T3836" s="10">
        <f t="shared" si="239"/>
        <v>42173.111886574072</v>
      </c>
    </row>
    <row r="3837" spans="1:20" ht="49" x14ac:dyDescent="0.25">
      <c r="A3837" s="6">
        <f t="shared" si="236"/>
        <v>160</v>
      </c>
      <c r="B3837">
        <v>3835</v>
      </c>
      <c r="C3837" s="3" t="s">
        <v>3832</v>
      </c>
      <c r="D3837" s="3" t="s">
        <v>7944</v>
      </c>
      <c r="E3837">
        <v>200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42460.608888888884</v>
      </c>
      <c r="T3837" s="10">
        <f t="shared" si="239"/>
        <v>42481.608888888884</v>
      </c>
    </row>
    <row r="3838" spans="1:20" ht="49" x14ac:dyDescent="0.25">
      <c r="A3838" s="6">
        <f t="shared" si="236"/>
        <v>112.5</v>
      </c>
      <c r="B3838">
        <v>3836</v>
      </c>
      <c r="C3838" s="3" t="s">
        <v>3833</v>
      </c>
      <c r="D3838" s="3" t="s">
        <v>7945</v>
      </c>
      <c r="E3838"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42553.593194444438</v>
      </c>
      <c r="T3838" s="10">
        <f t="shared" si="239"/>
        <v>42584.839583333327</v>
      </c>
    </row>
    <row r="3839" spans="1:20" ht="33" x14ac:dyDescent="0.25">
      <c r="A3839" s="6">
        <f t="shared" si="236"/>
        <v>102.1</v>
      </c>
      <c r="B3839">
        <v>3837</v>
      </c>
      <c r="C3839" s="3" t="s">
        <v>3834</v>
      </c>
      <c r="D3839" s="3" t="s">
        <v>7946</v>
      </c>
      <c r="E3839">
        <v>2000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42152.432384259257</v>
      </c>
      <c r="T3839" s="10">
        <f t="shared" si="239"/>
        <v>42188.432384259257</v>
      </c>
    </row>
    <row r="3840" spans="1:20" ht="49" x14ac:dyDescent="0.25">
      <c r="A3840" s="6">
        <f t="shared" si="236"/>
        <v>100.824</v>
      </c>
      <c r="B3840">
        <v>3838</v>
      </c>
      <c r="C3840" s="3" t="s">
        <v>3835</v>
      </c>
      <c r="D3840" s="3" t="s">
        <v>7947</v>
      </c>
      <c r="E3840">
        <v>100000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42116.377418981479</v>
      </c>
      <c r="T3840" s="10">
        <f t="shared" si="239"/>
        <v>42146.377418981479</v>
      </c>
    </row>
    <row r="3841" spans="1:20" ht="49" x14ac:dyDescent="0.25">
      <c r="A3841" s="6">
        <f t="shared" si="236"/>
        <v>101.25</v>
      </c>
      <c r="B3841">
        <v>3839</v>
      </c>
      <c r="C3841" s="3" t="s">
        <v>3836</v>
      </c>
      <c r="D3841" s="3" t="s">
        <v>7948</v>
      </c>
      <c r="E3841"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42154.809305555551</v>
      </c>
      <c r="T3841" s="10">
        <f t="shared" si="239"/>
        <v>42214.809305555551</v>
      </c>
    </row>
    <row r="3842" spans="1:20" ht="49" x14ac:dyDescent="0.25">
      <c r="A3842" s="6">
        <f t="shared" si="236"/>
        <v>6500</v>
      </c>
      <c r="B3842">
        <v>3840</v>
      </c>
      <c r="C3842" s="3" t="s">
        <v>3837</v>
      </c>
      <c r="D3842" s="3" t="s">
        <v>7949</v>
      </c>
      <c r="E3842">
        <v>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42432.368391203701</v>
      </c>
      <c r="T3842" s="10">
        <f t="shared" si="239"/>
        <v>42457.32672453703</v>
      </c>
    </row>
    <row r="3843" spans="1:20" ht="49" x14ac:dyDescent="0.25">
      <c r="A3843" s="6">
        <f t="shared" ref="A3843:A3906" si="240">((F3843-E3843)/E3843+1)*100</f>
        <v>8.720000000000006</v>
      </c>
      <c r="B3843">
        <v>3841</v>
      </c>
      <c r="C3843" s="3" t="s">
        <v>3838</v>
      </c>
      <c r="D3843" s="3" t="s">
        <v>7950</v>
      </c>
      <c r="E3843">
        <v>10000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>
        <f t="shared" ref="P3843:P3906" si="241">F3843/M3843</f>
        <v>25.647058823529413</v>
      </c>
      <c r="Q3843" t="s">
        <v>8317</v>
      </c>
      <c r="R3843" t="s">
        <v>8318</v>
      </c>
      <c r="S3843" s="10">
        <f t="shared" ref="S3843:S3906" si="242">(((K3843/60)/60)/24)+DATE(1970,1,1)+(-8/24)</f>
        <v>41780.45239583333</v>
      </c>
      <c r="T3843" s="10">
        <f t="shared" ref="T3843:T3906" si="243">(((J3843/60)/60)/24)+DATE(1970,1,1)+(-8/24)</f>
        <v>41840.45239583333</v>
      </c>
    </row>
    <row r="3844" spans="1:20" ht="49" x14ac:dyDescent="0.25">
      <c r="A3844" s="6">
        <f t="shared" si="240"/>
        <v>21.940000000000005</v>
      </c>
      <c r="B3844">
        <v>3842</v>
      </c>
      <c r="C3844" s="3" t="s">
        <v>3839</v>
      </c>
      <c r="D3844" s="3" t="s">
        <v>7951</v>
      </c>
      <c r="E3844">
        <v>5000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41740.160324074073</v>
      </c>
      <c r="T3844" s="10">
        <f t="shared" si="243"/>
        <v>41770.160324074073</v>
      </c>
    </row>
    <row r="3845" spans="1:20" ht="49" x14ac:dyDescent="0.25">
      <c r="A3845" s="6">
        <f t="shared" si="240"/>
        <v>21.299999999999997</v>
      </c>
      <c r="B3845">
        <v>3843</v>
      </c>
      <c r="C3845" s="3" t="s">
        <v>3840</v>
      </c>
      <c r="D3845" s="3" t="s">
        <v>7952</v>
      </c>
      <c r="E3845">
        <v>5000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41765.739166666666</v>
      </c>
      <c r="T3845" s="10">
        <f t="shared" si="243"/>
        <v>41790.739166666666</v>
      </c>
    </row>
    <row r="3846" spans="1:20" ht="49" x14ac:dyDescent="0.25">
      <c r="A3846" s="6">
        <f t="shared" si="240"/>
        <v>41.489795918367342</v>
      </c>
      <c r="B3846">
        <v>3844</v>
      </c>
      <c r="C3846" s="3" t="s">
        <v>3841</v>
      </c>
      <c r="D3846" s="3" t="s">
        <v>7953</v>
      </c>
      <c r="E3846">
        <v>9800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41766.283958333333</v>
      </c>
      <c r="T3846" s="10">
        <f t="shared" si="243"/>
        <v>41792.957638888889</v>
      </c>
    </row>
    <row r="3847" spans="1:20" ht="65" x14ac:dyDescent="0.25">
      <c r="A3847" s="6">
        <f t="shared" si="240"/>
        <v>2.1050000000000013</v>
      </c>
      <c r="B3847">
        <v>3845</v>
      </c>
      <c r="C3847" s="3" t="s">
        <v>3842</v>
      </c>
      <c r="D3847" s="3" t="s">
        <v>7954</v>
      </c>
      <c r="E3847">
        <v>40000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42248.293680555551</v>
      </c>
      <c r="T3847" s="10">
        <f t="shared" si="243"/>
        <v>42278.293680555551</v>
      </c>
    </row>
    <row r="3848" spans="1:20" ht="49" x14ac:dyDescent="0.25">
      <c r="A3848" s="6">
        <f t="shared" si="240"/>
        <v>2.7000000000000024</v>
      </c>
      <c r="B3848">
        <v>3846</v>
      </c>
      <c r="C3848" s="3" t="s">
        <v>3843</v>
      </c>
      <c r="D3848" s="3" t="s">
        <v>7955</v>
      </c>
      <c r="E3848">
        <v>7000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41884.88821759259</v>
      </c>
      <c r="T3848" s="10">
        <f t="shared" si="243"/>
        <v>41915.957638888889</v>
      </c>
    </row>
    <row r="3849" spans="1:20" ht="49" x14ac:dyDescent="0.25">
      <c r="A3849" s="6">
        <f t="shared" si="240"/>
        <v>16.161904761904765</v>
      </c>
      <c r="B3849">
        <v>3847</v>
      </c>
      <c r="C3849" s="3" t="s">
        <v>3844</v>
      </c>
      <c r="D3849" s="3" t="s">
        <v>7956</v>
      </c>
      <c r="E3849">
        <v>10500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42158.891099537032</v>
      </c>
      <c r="T3849" s="10">
        <f t="shared" si="243"/>
        <v>42203.891099537032</v>
      </c>
    </row>
    <row r="3850" spans="1:20" ht="49" x14ac:dyDescent="0.25">
      <c r="A3850" s="6">
        <f t="shared" si="240"/>
        <v>16.376923076923077</v>
      </c>
      <c r="B3850">
        <v>3848</v>
      </c>
      <c r="C3850" s="3" t="s">
        <v>3845</v>
      </c>
      <c r="D3850" s="3" t="s">
        <v>7957</v>
      </c>
      <c r="E3850">
        <v>13000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42265.483668981477</v>
      </c>
      <c r="T3850" s="10">
        <f t="shared" si="243"/>
        <v>42295.483668981477</v>
      </c>
    </row>
    <row r="3851" spans="1:20" ht="49" x14ac:dyDescent="0.25">
      <c r="A3851" s="6">
        <f t="shared" si="240"/>
        <v>7.0433333333333348</v>
      </c>
      <c r="B3851">
        <v>3849</v>
      </c>
      <c r="C3851" s="3" t="s">
        <v>3846</v>
      </c>
      <c r="D3851" s="3" t="s">
        <v>7958</v>
      </c>
      <c r="E3851">
        <v>30000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42136.433842592589</v>
      </c>
      <c r="T3851" s="10">
        <f t="shared" si="243"/>
        <v>42166.433842592589</v>
      </c>
    </row>
    <row r="3852" spans="1:20" ht="33" x14ac:dyDescent="0.25">
      <c r="A3852" s="6">
        <f t="shared" si="240"/>
        <v>3.8000000000000034</v>
      </c>
      <c r="B3852">
        <v>3850</v>
      </c>
      <c r="C3852" s="3" t="s">
        <v>3847</v>
      </c>
      <c r="D3852" s="3" t="s">
        <v>7959</v>
      </c>
      <c r="E3852">
        <v>1000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41974.791006944441</v>
      </c>
      <c r="T3852" s="10">
        <f t="shared" si="243"/>
        <v>42004.791006944441</v>
      </c>
    </row>
    <row r="3853" spans="1:20" ht="49" x14ac:dyDescent="0.25">
      <c r="A3853" s="6">
        <f t="shared" si="240"/>
        <v>34.08</v>
      </c>
      <c r="B3853">
        <v>3851</v>
      </c>
      <c r="C3853" s="3" t="s">
        <v>3848</v>
      </c>
      <c r="D3853" s="3" t="s">
        <v>7960</v>
      </c>
      <c r="E3853">
        <v>2500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42172.10623842592</v>
      </c>
      <c r="T3853" s="10">
        <f t="shared" si="243"/>
        <v>42202.10623842592</v>
      </c>
    </row>
    <row r="3854" spans="1:20" ht="49" x14ac:dyDescent="0.25">
      <c r="A3854" s="6">
        <f t="shared" si="240"/>
        <v>0.20000000000000018</v>
      </c>
      <c r="B3854">
        <v>3852</v>
      </c>
      <c r="C3854" s="3" t="s">
        <v>3849</v>
      </c>
      <c r="D3854" s="3" t="s">
        <v>7961</v>
      </c>
      <c r="E3854">
        <v>10000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42064.857361111113</v>
      </c>
      <c r="T3854" s="10">
        <f t="shared" si="243"/>
        <v>42089.815694444442</v>
      </c>
    </row>
    <row r="3855" spans="1:20" ht="33" x14ac:dyDescent="0.25">
      <c r="A3855" s="6">
        <f t="shared" si="240"/>
        <v>2.6000000000003798E-2</v>
      </c>
      <c r="B3855">
        <v>3853</v>
      </c>
      <c r="C3855" s="3" t="s">
        <v>3850</v>
      </c>
      <c r="D3855" s="3" t="s">
        <v>7962</v>
      </c>
      <c r="E3855">
        <v>100000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41848.506689814814</v>
      </c>
      <c r="T3855" s="10">
        <f t="shared" si="243"/>
        <v>41883.506689814814</v>
      </c>
    </row>
    <row r="3856" spans="1:20" ht="33" x14ac:dyDescent="0.25">
      <c r="A3856" s="6">
        <f t="shared" si="240"/>
        <v>16.254545454545454</v>
      </c>
      <c r="B3856">
        <v>3854</v>
      </c>
      <c r="C3856" s="3" t="s">
        <v>3851</v>
      </c>
      <c r="D3856" s="3" t="s">
        <v>7963</v>
      </c>
      <c r="E3856">
        <v>11000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42103.55159722222</v>
      </c>
      <c r="T3856" s="10">
        <f t="shared" si="243"/>
        <v>42133.55159722222</v>
      </c>
    </row>
    <row r="3857" spans="1:20" ht="49" x14ac:dyDescent="0.25">
      <c r="A3857" s="6">
        <f t="shared" si="240"/>
        <v>2.5000000000000022</v>
      </c>
      <c r="B3857">
        <v>3855</v>
      </c>
      <c r="C3857" s="3" t="s">
        <v>3852</v>
      </c>
      <c r="D3857" s="3" t="s">
        <v>7964</v>
      </c>
      <c r="E3857">
        <v>1000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42059.637395833335</v>
      </c>
      <c r="T3857" s="10">
        <f t="shared" si="243"/>
        <v>42089.595729166664</v>
      </c>
    </row>
    <row r="3858" spans="1:20" ht="49" x14ac:dyDescent="0.25">
      <c r="A3858" s="6">
        <f t="shared" si="240"/>
        <v>1.9999999999997797E-2</v>
      </c>
      <c r="B3858">
        <v>3856</v>
      </c>
      <c r="C3858" s="3" t="s">
        <v>3853</v>
      </c>
      <c r="D3858" s="3" t="s">
        <v>7965</v>
      </c>
      <c r="E3858">
        <v>5000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42041.409756944442</v>
      </c>
      <c r="T3858" s="10">
        <f t="shared" si="243"/>
        <v>42071.368090277778</v>
      </c>
    </row>
    <row r="3859" spans="1:20" ht="49" x14ac:dyDescent="0.25">
      <c r="A3859" s="6">
        <f t="shared" si="240"/>
        <v>5.2000000000000046</v>
      </c>
      <c r="B3859">
        <v>3857</v>
      </c>
      <c r="C3859" s="3" t="s">
        <v>3854</v>
      </c>
      <c r="D3859" s="3" t="s">
        <v>7966</v>
      </c>
      <c r="E3859">
        <v>5000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41829.403819444444</v>
      </c>
      <c r="T3859" s="10">
        <f t="shared" si="243"/>
        <v>41852.383333333331</v>
      </c>
    </row>
    <row r="3860" spans="1:20" ht="49" x14ac:dyDescent="0.25">
      <c r="A3860" s="6">
        <f t="shared" si="240"/>
        <v>2.0000000000000018</v>
      </c>
      <c r="B3860">
        <v>3858</v>
      </c>
      <c r="C3860" s="3" t="s">
        <v>3855</v>
      </c>
      <c r="D3860" s="3" t="s">
        <v>7967</v>
      </c>
      <c r="E3860">
        <v>500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42128.097731481481</v>
      </c>
      <c r="T3860" s="10">
        <f t="shared" si="243"/>
        <v>42146.541666666664</v>
      </c>
    </row>
    <row r="3861" spans="1:20" ht="49" x14ac:dyDescent="0.25">
      <c r="A3861" s="6">
        <f t="shared" si="240"/>
        <v>3.9999999999995595E-2</v>
      </c>
      <c r="B3861">
        <v>3859</v>
      </c>
      <c r="C3861" s="3" t="s">
        <v>3856</v>
      </c>
      <c r="D3861" s="3" t="s">
        <v>7968</v>
      </c>
      <c r="E3861">
        <v>2500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41789.560266203705</v>
      </c>
      <c r="T3861" s="10">
        <f t="shared" si="243"/>
        <v>41815.541666666664</v>
      </c>
    </row>
    <row r="3862" spans="1:20" ht="49" x14ac:dyDescent="0.25">
      <c r="A3862" s="6">
        <f t="shared" si="240"/>
        <v>17.666666666666664</v>
      </c>
      <c r="B3862">
        <v>3860</v>
      </c>
      <c r="C3862" s="3" t="s">
        <v>3857</v>
      </c>
      <c r="D3862" s="3" t="s">
        <v>7969</v>
      </c>
      <c r="E3862">
        <v>6000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41833.327662037031</v>
      </c>
      <c r="T3862" s="10">
        <f t="shared" si="243"/>
        <v>41863.327662037031</v>
      </c>
    </row>
    <row r="3863" spans="1:20" ht="18" x14ac:dyDescent="0.25">
      <c r="A3863" s="6">
        <f t="shared" si="240"/>
        <v>5.0000000000000044</v>
      </c>
      <c r="B3863">
        <v>3861</v>
      </c>
      <c r="C3863" s="3" t="s">
        <v>3858</v>
      </c>
      <c r="D3863" s="3" t="s">
        <v>7970</v>
      </c>
      <c r="E3863">
        <v>2000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41914.256678240738</v>
      </c>
      <c r="T3863" s="10">
        <f t="shared" si="243"/>
        <v>41955.574305555558</v>
      </c>
    </row>
    <row r="3864" spans="1:20" ht="33" x14ac:dyDescent="0.25">
      <c r="A3864" s="6">
        <f t="shared" si="240"/>
        <v>1.3333333333331865E-2</v>
      </c>
      <c r="B3864">
        <v>3862</v>
      </c>
      <c r="C3864" s="3" t="s">
        <v>3859</v>
      </c>
      <c r="D3864" s="3" t="s">
        <v>7971</v>
      </c>
      <c r="E3864">
        <v>7500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42610.927731481475</v>
      </c>
      <c r="T3864" s="10">
        <f t="shared" si="243"/>
        <v>42625.374305555553</v>
      </c>
    </row>
    <row r="3865" spans="1:20" ht="49" x14ac:dyDescent="0.25">
      <c r="A3865" s="6">
        <f t="shared" si="240"/>
        <v>0</v>
      </c>
      <c r="B3865">
        <v>3863</v>
      </c>
      <c r="C3865" s="3" t="s">
        <v>3860</v>
      </c>
      <c r="D3865" s="3" t="s">
        <v>7972</v>
      </c>
      <c r="E3865">
        <v>6000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42253.299826388888</v>
      </c>
      <c r="T3865" s="10">
        <f t="shared" si="243"/>
        <v>42313.341493055552</v>
      </c>
    </row>
    <row r="3866" spans="1:20" ht="49" x14ac:dyDescent="0.25">
      <c r="A3866" s="6">
        <f t="shared" si="240"/>
        <v>1.2000000000000011</v>
      </c>
      <c r="B3866">
        <v>3864</v>
      </c>
      <c r="C3866" s="3" t="s">
        <v>3861</v>
      </c>
      <c r="D3866" s="3" t="s">
        <v>7973</v>
      </c>
      <c r="E3866">
        <v>5000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42295.558495370373</v>
      </c>
      <c r="T3866" s="10">
        <f t="shared" si="243"/>
        <v>42325.60016203703</v>
      </c>
    </row>
    <row r="3867" spans="1:20" ht="49" x14ac:dyDescent="0.25">
      <c r="A3867" s="6">
        <f t="shared" si="240"/>
        <v>26.937422295897228</v>
      </c>
      <c r="B3867">
        <v>3865</v>
      </c>
      <c r="C3867" s="3" t="s">
        <v>3862</v>
      </c>
      <c r="D3867" s="3" t="s">
        <v>7974</v>
      </c>
      <c r="E3867">
        <v>2413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41841.31826388889</v>
      </c>
      <c r="T3867" s="10">
        <f t="shared" si="243"/>
        <v>41880.895833333328</v>
      </c>
    </row>
    <row r="3868" spans="1:20" ht="33" x14ac:dyDescent="0.25">
      <c r="A3868" s="6">
        <f t="shared" si="240"/>
        <v>0.54999999999999494</v>
      </c>
      <c r="B3868">
        <v>3866</v>
      </c>
      <c r="C3868" s="3" t="s">
        <v>3863</v>
      </c>
      <c r="D3868" s="3" t="s">
        <v>7975</v>
      </c>
      <c r="E3868">
        <v>2000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42402.613668981481</v>
      </c>
      <c r="T3868" s="10">
        <f t="shared" si="243"/>
        <v>42451.811805555553</v>
      </c>
    </row>
    <row r="3869" spans="1:20" ht="49" x14ac:dyDescent="0.25">
      <c r="A3869" s="6">
        <f t="shared" si="240"/>
        <v>12.549999999999994</v>
      </c>
      <c r="B3869">
        <v>3867</v>
      </c>
      <c r="C3869" s="3" t="s">
        <v>3864</v>
      </c>
      <c r="D3869" s="3" t="s">
        <v>7976</v>
      </c>
      <c r="E3869">
        <v>2000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42509.480775462966</v>
      </c>
      <c r="T3869" s="10">
        <f t="shared" si="243"/>
        <v>42539.480775462966</v>
      </c>
    </row>
    <row r="3870" spans="1:20" ht="18" x14ac:dyDescent="0.25">
      <c r="A3870" s="6">
        <f t="shared" si="240"/>
        <v>0.20000000000000018</v>
      </c>
      <c r="B3870">
        <v>3868</v>
      </c>
      <c r="C3870" s="3" t="s">
        <v>3865</v>
      </c>
      <c r="D3870" s="3" t="s">
        <v>7977</v>
      </c>
      <c r="E3870">
        <v>5000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41865.326446759253</v>
      </c>
      <c r="T3870" s="10">
        <f t="shared" si="243"/>
        <v>41890.326446759253</v>
      </c>
    </row>
    <row r="3871" spans="1:20" ht="33" x14ac:dyDescent="0.25">
      <c r="A3871" s="6">
        <f t="shared" si="240"/>
        <v>3.4474868431088379</v>
      </c>
      <c r="B3871">
        <v>3869</v>
      </c>
      <c r="C3871" s="3" t="s">
        <v>3866</v>
      </c>
      <c r="D3871" s="3" t="s">
        <v>7978</v>
      </c>
      <c r="E3871">
        <v>13111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42047.391111111108</v>
      </c>
      <c r="T3871" s="10">
        <f t="shared" si="243"/>
        <v>42076.799305555549</v>
      </c>
    </row>
    <row r="3872" spans="1:20" ht="49" x14ac:dyDescent="0.25">
      <c r="A3872" s="6">
        <f t="shared" si="240"/>
        <v>15.000000000000002</v>
      </c>
      <c r="B3872">
        <v>3870</v>
      </c>
      <c r="C3872" s="3" t="s">
        <v>3867</v>
      </c>
      <c r="D3872" s="3" t="s">
        <v>7979</v>
      </c>
      <c r="E3872">
        <v>10000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41792.838865740734</v>
      </c>
      <c r="T3872" s="10">
        <f t="shared" si="243"/>
        <v>41822.838865740734</v>
      </c>
    </row>
    <row r="3873" spans="1:20" ht="33" x14ac:dyDescent="0.25">
      <c r="A3873" s="6">
        <f t="shared" si="240"/>
        <v>2.6666666666666616</v>
      </c>
      <c r="B3873">
        <v>3871</v>
      </c>
      <c r="C3873" s="3" t="s">
        <v>3868</v>
      </c>
      <c r="D3873" s="3" t="s">
        <v>7980</v>
      </c>
      <c r="E3873">
        <v>1500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42763.447337962956</v>
      </c>
      <c r="T3873" s="10">
        <f t="shared" si="243"/>
        <v>42823.405671296299</v>
      </c>
    </row>
    <row r="3874" spans="1:20" ht="49" x14ac:dyDescent="0.25">
      <c r="A3874" s="6">
        <f t="shared" si="240"/>
        <v>0</v>
      </c>
      <c r="B3874">
        <v>3872</v>
      </c>
      <c r="C3874" s="3" t="s">
        <v>3869</v>
      </c>
      <c r="D3874" s="3" t="s">
        <v>7981</v>
      </c>
      <c r="E3874">
        <v>15000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42179.8124537037</v>
      </c>
      <c r="T3874" s="10">
        <f t="shared" si="243"/>
        <v>42229.8124537037</v>
      </c>
    </row>
    <row r="3875" spans="1:20" ht="49" x14ac:dyDescent="0.25">
      <c r="A3875" s="6">
        <f t="shared" si="240"/>
        <v>0</v>
      </c>
      <c r="B3875">
        <v>3873</v>
      </c>
      <c r="C3875" s="3" t="s">
        <v>3870</v>
      </c>
      <c r="D3875" s="3" t="s">
        <v>7982</v>
      </c>
      <c r="E3875">
        <v>5500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42255.362673611111</v>
      </c>
      <c r="T3875" s="10">
        <f t="shared" si="243"/>
        <v>42285.362673611111</v>
      </c>
    </row>
    <row r="3876" spans="1:20" ht="49" x14ac:dyDescent="0.25">
      <c r="A3876" s="6">
        <f t="shared" si="240"/>
        <v>0</v>
      </c>
      <c r="B3876">
        <v>3874</v>
      </c>
      <c r="C3876" s="3" t="s">
        <v>3871</v>
      </c>
      <c r="D3876" s="3" t="s">
        <v>7983</v>
      </c>
      <c r="E3876">
        <v>620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42006.683124999996</v>
      </c>
      <c r="T3876" s="10">
        <f t="shared" si="243"/>
        <v>42027.708333333336</v>
      </c>
    </row>
    <row r="3877" spans="1:20" ht="49" x14ac:dyDescent="0.25">
      <c r="A3877" s="6">
        <f t="shared" si="240"/>
        <v>0</v>
      </c>
      <c r="B3877">
        <v>3875</v>
      </c>
      <c r="C3877" s="3" t="s">
        <v>3872</v>
      </c>
      <c r="D3877" s="3" t="s">
        <v>7984</v>
      </c>
      <c r="E3877">
        <v>30000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42615.013483796291</v>
      </c>
      <c r="T3877" s="10">
        <f t="shared" si="243"/>
        <v>42616.083333333336</v>
      </c>
    </row>
    <row r="3878" spans="1:20" ht="49" x14ac:dyDescent="0.25">
      <c r="A3878" s="6">
        <f t="shared" si="240"/>
        <v>52.794871794871788</v>
      </c>
      <c r="B3878">
        <v>3876</v>
      </c>
      <c r="C3878" s="3" t="s">
        <v>3873</v>
      </c>
      <c r="D3878" s="3" t="s">
        <v>7985</v>
      </c>
      <c r="E3878">
        <v>3900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42372.290833333333</v>
      </c>
      <c r="T3878" s="10">
        <f t="shared" si="243"/>
        <v>42402.290833333333</v>
      </c>
    </row>
    <row r="3879" spans="1:20" ht="49" x14ac:dyDescent="0.25">
      <c r="A3879" s="6">
        <f t="shared" si="240"/>
        <v>4.9640000000000022</v>
      </c>
      <c r="B3879">
        <v>3877</v>
      </c>
      <c r="C3879" s="3" t="s">
        <v>3874</v>
      </c>
      <c r="D3879" s="3" t="s">
        <v>7986</v>
      </c>
      <c r="E3879">
        <v>25000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42682.344351851854</v>
      </c>
      <c r="T3879" s="10">
        <f t="shared" si="243"/>
        <v>42712.344351851854</v>
      </c>
    </row>
    <row r="3880" spans="1:20" ht="49" x14ac:dyDescent="0.25">
      <c r="A3880" s="6">
        <f t="shared" si="240"/>
        <v>5.5555555555553138E-2</v>
      </c>
      <c r="B3880">
        <v>3878</v>
      </c>
      <c r="C3880" s="3" t="s">
        <v>3875</v>
      </c>
      <c r="D3880" s="3" t="s">
        <v>7987</v>
      </c>
      <c r="E3880">
        <v>18000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42154.485486111109</v>
      </c>
      <c r="T3880" s="10">
        <f t="shared" si="243"/>
        <v>42184.832638888889</v>
      </c>
    </row>
    <row r="3881" spans="1:20" ht="49" x14ac:dyDescent="0.25">
      <c r="A3881" s="6">
        <f t="shared" si="240"/>
        <v>0</v>
      </c>
      <c r="B3881">
        <v>3879</v>
      </c>
      <c r="C3881" s="3" t="s">
        <v>3876</v>
      </c>
      <c r="D3881" s="3" t="s">
        <v>7988</v>
      </c>
      <c r="E3881">
        <v>15000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41999.527731481481</v>
      </c>
      <c r="T3881" s="10">
        <f t="shared" si="243"/>
        <v>42029.527731481481</v>
      </c>
    </row>
    <row r="3882" spans="1:20" ht="49" x14ac:dyDescent="0.25">
      <c r="A3882" s="6">
        <f t="shared" si="240"/>
        <v>13.06666666666667</v>
      </c>
      <c r="B3882">
        <v>3880</v>
      </c>
      <c r="C3882" s="3" t="s">
        <v>3877</v>
      </c>
      <c r="D3882" s="3" t="s">
        <v>7989</v>
      </c>
      <c r="E3882">
        <v>7500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41815.481712962959</v>
      </c>
      <c r="T3882" s="10">
        <f t="shared" si="243"/>
        <v>41850.625</v>
      </c>
    </row>
    <row r="3883" spans="1:20" ht="33" x14ac:dyDescent="0.25">
      <c r="A3883" s="6">
        <f t="shared" si="240"/>
        <v>5.0000000000000044</v>
      </c>
      <c r="B3883">
        <v>3881</v>
      </c>
      <c r="C3883" s="3" t="s">
        <v>3878</v>
      </c>
      <c r="D3883" s="3" t="s">
        <v>7990</v>
      </c>
      <c r="E3883">
        <v>500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42755.685173611106</v>
      </c>
      <c r="T3883" s="10">
        <f t="shared" si="243"/>
        <v>42785.685173611106</v>
      </c>
    </row>
    <row r="3884" spans="1:20" ht="49" x14ac:dyDescent="0.25">
      <c r="A3884" s="6">
        <f t="shared" si="240"/>
        <v>0</v>
      </c>
      <c r="B3884">
        <v>3882</v>
      </c>
      <c r="C3884" s="3" t="s">
        <v>3879</v>
      </c>
      <c r="D3884" s="3" t="s">
        <v>7991</v>
      </c>
      <c r="E3884">
        <v>30000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42373.65011574074</v>
      </c>
      <c r="T3884" s="10">
        <f t="shared" si="243"/>
        <v>42400.627083333333</v>
      </c>
    </row>
    <row r="3885" spans="1:20" ht="49" x14ac:dyDescent="0.25">
      <c r="A3885" s="6">
        <f t="shared" si="240"/>
        <v>0</v>
      </c>
      <c r="B3885">
        <v>3883</v>
      </c>
      <c r="C3885" s="3" t="s">
        <v>3880</v>
      </c>
      <c r="D3885" s="3" t="s">
        <v>7992</v>
      </c>
      <c r="E3885">
        <v>15000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41854.269317129627</v>
      </c>
      <c r="T3885" s="10">
        <f t="shared" si="243"/>
        <v>41884.269317129627</v>
      </c>
    </row>
    <row r="3886" spans="1:20" ht="49" x14ac:dyDescent="0.25">
      <c r="A3886" s="6">
        <f t="shared" si="240"/>
        <v>0</v>
      </c>
      <c r="B3886">
        <v>3884</v>
      </c>
      <c r="C3886" s="3" t="s">
        <v>3881</v>
      </c>
      <c r="D3886" s="3" t="s">
        <v>7993</v>
      </c>
      <c r="E3886">
        <v>10000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42065.458240740736</v>
      </c>
      <c r="T3886" s="10">
        <f t="shared" si="243"/>
        <v>42090.416574074072</v>
      </c>
    </row>
    <row r="3887" spans="1:20" ht="49" x14ac:dyDescent="0.25">
      <c r="A3887" s="6">
        <f t="shared" si="240"/>
        <v>0</v>
      </c>
      <c r="B3887">
        <v>3885</v>
      </c>
      <c r="C3887" s="3" t="s">
        <v>3882</v>
      </c>
      <c r="D3887" s="3" t="s">
        <v>7994</v>
      </c>
      <c r="E3887">
        <v>375000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42469.617951388886</v>
      </c>
      <c r="T3887" s="10">
        <f t="shared" si="243"/>
        <v>42499.617951388886</v>
      </c>
    </row>
    <row r="3888" spans="1:20" ht="18" x14ac:dyDescent="0.25">
      <c r="A3888" s="6">
        <f t="shared" si="240"/>
        <v>0</v>
      </c>
      <c r="B3888">
        <v>3886</v>
      </c>
      <c r="C3888" s="3" t="s">
        <v>3883</v>
      </c>
      <c r="D3888" s="3">
        <v>1</v>
      </c>
      <c r="E3888">
        <v>10000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41953.894699074073</v>
      </c>
      <c r="T3888" s="10">
        <f t="shared" si="243"/>
        <v>41983.894699074073</v>
      </c>
    </row>
    <row r="3889" spans="1:20" ht="49" x14ac:dyDescent="0.25">
      <c r="A3889" s="6">
        <f t="shared" si="240"/>
        <v>1.749999999999996</v>
      </c>
      <c r="B3889">
        <v>3887</v>
      </c>
      <c r="C3889" s="3" t="s">
        <v>3884</v>
      </c>
      <c r="D3889" s="3" t="s">
        <v>7995</v>
      </c>
      <c r="E3889">
        <v>2000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42079.524641203701</v>
      </c>
      <c r="T3889" s="10">
        <f t="shared" si="243"/>
        <v>42125.583333333336</v>
      </c>
    </row>
    <row r="3890" spans="1:20" ht="49" x14ac:dyDescent="0.25">
      <c r="A3890" s="6">
        <f t="shared" si="240"/>
        <v>27.1</v>
      </c>
      <c r="B3890">
        <v>3888</v>
      </c>
      <c r="C3890" s="3" t="s">
        <v>3885</v>
      </c>
      <c r="D3890" s="3" t="s">
        <v>7996</v>
      </c>
      <c r="E3890">
        <v>2000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42762.212476851848</v>
      </c>
      <c r="T3890" s="10">
        <f t="shared" si="243"/>
        <v>42792.212476851848</v>
      </c>
    </row>
    <row r="3891" spans="1:20" ht="49" x14ac:dyDescent="0.25">
      <c r="A3891" s="6">
        <f t="shared" si="240"/>
        <v>1.4750000000000041</v>
      </c>
      <c r="B3891">
        <v>3889</v>
      </c>
      <c r="C3891" s="3" t="s">
        <v>3886</v>
      </c>
      <c r="D3891" s="3" t="s">
        <v>7997</v>
      </c>
      <c r="E3891">
        <v>8000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41976.671643518515</v>
      </c>
      <c r="T3891" s="10">
        <f t="shared" si="243"/>
        <v>42008.643055555549</v>
      </c>
    </row>
    <row r="3892" spans="1:20" ht="49" x14ac:dyDescent="0.25">
      <c r="A3892" s="6">
        <f t="shared" si="240"/>
        <v>16.826666666666668</v>
      </c>
      <c r="B3892">
        <v>3890</v>
      </c>
      <c r="C3892" s="3" t="s">
        <v>3887</v>
      </c>
      <c r="D3892" s="3" t="s">
        <v>7998</v>
      </c>
      <c r="E3892">
        <v>15000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42171.42527777778</v>
      </c>
      <c r="T3892" s="10">
        <f t="shared" si="243"/>
        <v>42231.42527777778</v>
      </c>
    </row>
    <row r="3893" spans="1:20" ht="33" x14ac:dyDescent="0.25">
      <c r="A3893" s="6">
        <f t="shared" si="240"/>
        <v>32.499999999999993</v>
      </c>
      <c r="B3893">
        <v>3891</v>
      </c>
      <c r="C3893" s="3" t="s">
        <v>3888</v>
      </c>
      <c r="D3893" s="3" t="s">
        <v>7999</v>
      </c>
      <c r="E3893">
        <v>800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42055.799120370364</v>
      </c>
      <c r="T3893" s="10">
        <f t="shared" si="243"/>
        <v>42085.874305555553</v>
      </c>
    </row>
    <row r="3894" spans="1:20" ht="49" x14ac:dyDescent="0.25">
      <c r="A3894" s="6">
        <f t="shared" si="240"/>
        <v>0</v>
      </c>
      <c r="B3894">
        <v>3892</v>
      </c>
      <c r="C3894" s="3" t="s">
        <v>3889</v>
      </c>
      <c r="D3894" s="3" t="s">
        <v>8000</v>
      </c>
      <c r="E3894">
        <v>1000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41867.31894675926</v>
      </c>
      <c r="T3894" s="10">
        <f t="shared" si="243"/>
        <v>41874.958333333328</v>
      </c>
    </row>
    <row r="3895" spans="1:20" ht="49" x14ac:dyDescent="0.25">
      <c r="A3895" s="6">
        <f t="shared" si="240"/>
        <v>21.550000000000004</v>
      </c>
      <c r="B3895">
        <v>3893</v>
      </c>
      <c r="C3895" s="3" t="s">
        <v>3890</v>
      </c>
      <c r="D3895" s="3" t="s">
        <v>8001</v>
      </c>
      <c r="E3895">
        <v>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41779.324537037035</v>
      </c>
      <c r="T3895" s="10">
        <f t="shared" si="243"/>
        <v>41820.916666666664</v>
      </c>
    </row>
    <row r="3896" spans="1:20" ht="49" x14ac:dyDescent="0.25">
      <c r="A3896" s="6">
        <f t="shared" si="240"/>
        <v>3.4666666666666623</v>
      </c>
      <c r="B3896">
        <v>3894</v>
      </c>
      <c r="C3896" s="3" t="s">
        <v>3891</v>
      </c>
      <c r="D3896" s="3" t="s">
        <v>8002</v>
      </c>
      <c r="E3896">
        <v>15000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42679.625138888885</v>
      </c>
      <c r="T3896" s="10">
        <f t="shared" si="243"/>
        <v>42709.874305555553</v>
      </c>
    </row>
    <row r="3897" spans="1:20" ht="49" x14ac:dyDescent="0.25">
      <c r="A3897" s="6">
        <f t="shared" si="240"/>
        <v>5.0000000000000044</v>
      </c>
      <c r="B3897">
        <v>3895</v>
      </c>
      <c r="C3897" s="3" t="s">
        <v>3892</v>
      </c>
      <c r="D3897" s="3" t="s">
        <v>8003</v>
      </c>
      <c r="E3897">
        <v>1000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42031.916875000003</v>
      </c>
      <c r="T3897" s="10">
        <f t="shared" si="243"/>
        <v>42062.916875000003</v>
      </c>
    </row>
    <row r="3898" spans="1:20" ht="49" x14ac:dyDescent="0.25">
      <c r="A3898" s="6">
        <f t="shared" si="240"/>
        <v>10.624999999999996</v>
      </c>
      <c r="B3898">
        <v>3896</v>
      </c>
      <c r="C3898" s="3" t="s">
        <v>3893</v>
      </c>
      <c r="D3898" s="3" t="s">
        <v>8004</v>
      </c>
      <c r="E3898">
        <v>1600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41792.858541666668</v>
      </c>
      <c r="T3898" s="10">
        <f t="shared" si="243"/>
        <v>41806.858541666668</v>
      </c>
    </row>
    <row r="3899" spans="1:20" ht="49" x14ac:dyDescent="0.25">
      <c r="A3899" s="6">
        <f t="shared" si="240"/>
        <v>17.600000000000005</v>
      </c>
      <c r="B3899">
        <v>3897</v>
      </c>
      <c r="C3899" s="3" t="s">
        <v>3894</v>
      </c>
      <c r="D3899" s="3" t="s">
        <v>8005</v>
      </c>
      <c r="E3899">
        <v>2500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41982.540312499994</v>
      </c>
      <c r="T3899" s="10">
        <f t="shared" si="243"/>
        <v>42012.540312499994</v>
      </c>
    </row>
    <row r="3900" spans="1:20" ht="65" x14ac:dyDescent="0.25">
      <c r="A3900" s="6">
        <f t="shared" si="240"/>
        <v>32.56</v>
      </c>
      <c r="B3900">
        <v>3898</v>
      </c>
      <c r="C3900" s="3" t="s">
        <v>3895</v>
      </c>
      <c r="D3900" s="3" t="s">
        <v>8006</v>
      </c>
      <c r="E3900">
        <v>2500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42193.148958333331</v>
      </c>
      <c r="T3900" s="10">
        <f t="shared" si="243"/>
        <v>42233.333333333336</v>
      </c>
    </row>
    <row r="3901" spans="1:20" ht="49" x14ac:dyDescent="0.25">
      <c r="A3901" s="6">
        <f t="shared" si="240"/>
        <v>1.2499999999999956</v>
      </c>
      <c r="B3901">
        <v>3899</v>
      </c>
      <c r="C3901" s="3" t="s">
        <v>3896</v>
      </c>
      <c r="D3901" s="3" t="s">
        <v>8007</v>
      </c>
      <c r="E3901">
        <v>10000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41843.441678240735</v>
      </c>
      <c r="T3901" s="10">
        <f t="shared" si="243"/>
        <v>41863.441678240735</v>
      </c>
    </row>
    <row r="3902" spans="1:20" ht="33" x14ac:dyDescent="0.25">
      <c r="A3902" s="6">
        <f t="shared" si="240"/>
        <v>5.4000000000000048</v>
      </c>
      <c r="B3902">
        <v>3900</v>
      </c>
      <c r="C3902" s="3" t="s">
        <v>3897</v>
      </c>
      <c r="D3902" s="3" t="s">
        <v>8008</v>
      </c>
      <c r="E3902">
        <v>2500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42135.759155092594</v>
      </c>
      <c r="T3902" s="10">
        <f t="shared" si="243"/>
        <v>42165.759155092594</v>
      </c>
    </row>
    <row r="3903" spans="1:20" ht="49" x14ac:dyDescent="0.25">
      <c r="A3903" s="6">
        <f t="shared" si="240"/>
        <v>0.83333333333333037</v>
      </c>
      <c r="B3903">
        <v>3901</v>
      </c>
      <c r="C3903" s="3" t="s">
        <v>3898</v>
      </c>
      <c r="D3903" s="3" t="s">
        <v>8009</v>
      </c>
      <c r="E3903">
        <v>3000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42317.493043981485</v>
      </c>
      <c r="T3903" s="10">
        <f t="shared" si="243"/>
        <v>42357.493043981485</v>
      </c>
    </row>
    <row r="3904" spans="1:20" ht="49" x14ac:dyDescent="0.25">
      <c r="A3904" s="6">
        <f t="shared" si="240"/>
        <v>48.833333333333329</v>
      </c>
      <c r="B3904">
        <v>3902</v>
      </c>
      <c r="C3904" s="3" t="s">
        <v>3899</v>
      </c>
      <c r="D3904" s="3" t="s">
        <v>8010</v>
      </c>
      <c r="E3904">
        <v>3000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42663.134745370371</v>
      </c>
      <c r="T3904" s="10">
        <f t="shared" si="243"/>
        <v>42688.176412037035</v>
      </c>
    </row>
    <row r="3905" spans="1:20" ht="49" x14ac:dyDescent="0.25">
      <c r="A3905" s="6">
        <f t="shared" si="240"/>
        <v>0</v>
      </c>
      <c r="B3905">
        <v>3903</v>
      </c>
      <c r="C3905" s="3" t="s">
        <v>3900</v>
      </c>
      <c r="D3905" s="3" t="s">
        <v>8011</v>
      </c>
      <c r="E3905">
        <v>1500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42185.677835648145</v>
      </c>
      <c r="T3905" s="10">
        <f t="shared" si="243"/>
        <v>42230.484722222223</v>
      </c>
    </row>
    <row r="3906" spans="1:20" ht="18" x14ac:dyDescent="0.25">
      <c r="A3906" s="6">
        <f t="shared" si="240"/>
        <v>2.9999999999996696E-2</v>
      </c>
      <c r="B3906">
        <v>3904</v>
      </c>
      <c r="C3906" s="3" t="s">
        <v>3901</v>
      </c>
      <c r="D3906" s="3" t="s">
        <v>8012</v>
      </c>
      <c r="E3906">
        <v>10000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42094.895833333336</v>
      </c>
      <c r="T3906" s="10">
        <f t="shared" si="243"/>
        <v>42108.87777777778</v>
      </c>
    </row>
    <row r="3907" spans="1:20" ht="49" x14ac:dyDescent="0.25">
      <c r="A3907" s="6">
        <f t="shared" ref="A3907:A3970" si="244">((F3907-E3907)/E3907+1)*100</f>
        <v>11.533333333333328</v>
      </c>
      <c r="B3907">
        <v>3905</v>
      </c>
      <c r="C3907" s="3" t="s">
        <v>3902</v>
      </c>
      <c r="D3907" s="3" t="s">
        <v>8013</v>
      </c>
      <c r="E3907">
        <v>1500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>
        <f t="shared" ref="P3907:P3970" si="245">F3907/M3907</f>
        <v>24.714285714285715</v>
      </c>
      <c r="Q3907" t="s">
        <v>8317</v>
      </c>
      <c r="R3907" t="s">
        <v>8318</v>
      </c>
      <c r="S3907" s="10">
        <f t="shared" ref="S3907:S3970" si="246">(((K3907/60)/60)/24)+DATE(1970,1,1)+(-8/24)</f>
        <v>42124.290543981479</v>
      </c>
      <c r="T3907" s="10">
        <f t="shared" ref="T3907:T3970" si="247">(((J3907/60)/60)/24)+DATE(1970,1,1)+(-8/24)</f>
        <v>42166.624999999993</v>
      </c>
    </row>
    <row r="3908" spans="1:20" ht="49" x14ac:dyDescent="0.25">
      <c r="A3908" s="6">
        <f t="shared" si="244"/>
        <v>67.333333333333329</v>
      </c>
      <c r="B3908">
        <v>3906</v>
      </c>
      <c r="C3908" s="3" t="s">
        <v>3903</v>
      </c>
      <c r="D3908" s="3" t="s">
        <v>8014</v>
      </c>
      <c r="E3908">
        <v>1500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42143.584409722222</v>
      </c>
      <c r="T3908" s="10">
        <f t="shared" si="247"/>
        <v>42181.225694444445</v>
      </c>
    </row>
    <row r="3909" spans="1:20" ht="33" x14ac:dyDescent="0.25">
      <c r="A3909" s="6">
        <f t="shared" si="244"/>
        <v>15.300000000000002</v>
      </c>
      <c r="B3909">
        <v>3907</v>
      </c>
      <c r="C3909" s="3" t="s">
        <v>3904</v>
      </c>
      <c r="D3909" s="3" t="s">
        <v>8015</v>
      </c>
      <c r="E3909">
        <v>1000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41906.486180555556</v>
      </c>
      <c r="T3909" s="10">
        <f t="shared" si="247"/>
        <v>41938.505555555552</v>
      </c>
    </row>
    <row r="3910" spans="1:20" ht="49" x14ac:dyDescent="0.25">
      <c r="A3910" s="6">
        <f t="shared" si="244"/>
        <v>8.6666666666666679</v>
      </c>
      <c r="B3910">
        <v>3908</v>
      </c>
      <c r="C3910" s="3" t="s">
        <v>3905</v>
      </c>
      <c r="D3910" s="3" t="s">
        <v>8016</v>
      </c>
      <c r="E3910">
        <v>750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41833.802037037036</v>
      </c>
      <c r="T3910" s="10">
        <f t="shared" si="247"/>
        <v>41848.802037037036</v>
      </c>
    </row>
    <row r="3911" spans="1:20" ht="49" x14ac:dyDescent="0.25">
      <c r="A3911" s="6">
        <f t="shared" si="244"/>
        <v>0.22499999999999742</v>
      </c>
      <c r="B3911">
        <v>3909</v>
      </c>
      <c r="C3911" s="3" t="s">
        <v>3906</v>
      </c>
      <c r="D3911" s="3" t="s">
        <v>8017</v>
      </c>
      <c r="E3911">
        <v>60000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41863.025949074072</v>
      </c>
      <c r="T3911" s="10">
        <f t="shared" si="247"/>
        <v>41893.025949074072</v>
      </c>
    </row>
    <row r="3912" spans="1:20" ht="49" x14ac:dyDescent="0.25">
      <c r="A3912" s="6">
        <f t="shared" si="244"/>
        <v>3.0833333333333379</v>
      </c>
      <c r="B3912">
        <v>3910</v>
      </c>
      <c r="C3912" s="3" t="s">
        <v>3907</v>
      </c>
      <c r="D3912" s="3" t="s">
        <v>8018</v>
      </c>
      <c r="E3912">
        <v>6000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42224.423576388886</v>
      </c>
      <c r="T3912" s="10">
        <f t="shared" si="247"/>
        <v>42254.423576388886</v>
      </c>
    </row>
    <row r="3913" spans="1:20" ht="49" x14ac:dyDescent="0.25">
      <c r="A3913" s="6">
        <f t="shared" si="244"/>
        <v>37.412500000000001</v>
      </c>
      <c r="B3913">
        <v>3911</v>
      </c>
      <c r="C3913" s="3" t="s">
        <v>3908</v>
      </c>
      <c r="D3913" s="3" t="s">
        <v>8019</v>
      </c>
      <c r="E3913">
        <v>8000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41939.478900462964</v>
      </c>
      <c r="T3913" s="10">
        <f t="shared" si="247"/>
        <v>41969.520567129628</v>
      </c>
    </row>
    <row r="3914" spans="1:20" ht="49" x14ac:dyDescent="0.25">
      <c r="A3914" s="6">
        <f t="shared" si="244"/>
        <v>6.6666666666659324E-3</v>
      </c>
      <c r="B3914">
        <v>3912</v>
      </c>
      <c r="C3914" s="3" t="s">
        <v>3909</v>
      </c>
      <c r="D3914" s="3" t="s">
        <v>8020</v>
      </c>
      <c r="E3914">
        <v>15000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42058.936689814807</v>
      </c>
      <c r="T3914" s="10">
        <f t="shared" si="247"/>
        <v>42118.857638888883</v>
      </c>
    </row>
    <row r="3915" spans="1:20" ht="49" x14ac:dyDescent="0.25">
      <c r="A3915" s="6">
        <f t="shared" si="244"/>
        <v>9.9999999999999982</v>
      </c>
      <c r="B3915">
        <v>3913</v>
      </c>
      <c r="C3915" s="3" t="s">
        <v>3910</v>
      </c>
      <c r="D3915" s="3" t="s">
        <v>8021</v>
      </c>
      <c r="E3915">
        <v>10000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42307.877881944441</v>
      </c>
      <c r="T3915" s="10">
        <f t="shared" si="247"/>
        <v>42337.919548611106</v>
      </c>
    </row>
    <row r="3916" spans="1:20" ht="49" x14ac:dyDescent="0.25">
      <c r="A3916" s="6">
        <f t="shared" si="244"/>
        <v>36.360000000000007</v>
      </c>
      <c r="B3916">
        <v>3914</v>
      </c>
      <c r="C3916" s="3" t="s">
        <v>3911</v>
      </c>
      <c r="D3916" s="3" t="s">
        <v>8022</v>
      </c>
      <c r="E3916">
        <v>2500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42114.485601851848</v>
      </c>
      <c r="T3916" s="10">
        <f t="shared" si="247"/>
        <v>42134.624305555553</v>
      </c>
    </row>
    <row r="3917" spans="1:20" ht="49" x14ac:dyDescent="0.25">
      <c r="A3917" s="6">
        <f t="shared" si="244"/>
        <v>0.33333333333332993</v>
      </c>
      <c r="B3917">
        <v>3915</v>
      </c>
      <c r="C3917" s="3" t="s">
        <v>3912</v>
      </c>
      <c r="D3917" s="3" t="s">
        <v>8023</v>
      </c>
      <c r="E3917">
        <v>1500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42492.651724537034</v>
      </c>
      <c r="T3917" s="10">
        <f t="shared" si="247"/>
        <v>42522.651724537034</v>
      </c>
    </row>
    <row r="3918" spans="1:20" ht="49" x14ac:dyDescent="0.25">
      <c r="A3918" s="6">
        <f t="shared" si="244"/>
        <v>0</v>
      </c>
      <c r="B3918">
        <v>3916</v>
      </c>
      <c r="C3918" s="3" t="s">
        <v>3913</v>
      </c>
      <c r="D3918" s="3" t="s">
        <v>8024</v>
      </c>
      <c r="E3918">
        <v>2000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42494.138333333329</v>
      </c>
      <c r="T3918" s="10">
        <f t="shared" si="247"/>
        <v>42524.138333333329</v>
      </c>
    </row>
    <row r="3919" spans="1:20" ht="49" x14ac:dyDescent="0.25">
      <c r="A3919" s="6">
        <f t="shared" si="244"/>
        <v>0.28571428571428914</v>
      </c>
      <c r="B3919">
        <v>3917</v>
      </c>
      <c r="C3919" s="3" t="s">
        <v>3914</v>
      </c>
      <c r="D3919" s="3" t="s">
        <v>8025</v>
      </c>
      <c r="E3919">
        <v>3500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41863.193993055553</v>
      </c>
      <c r="T3919" s="10">
        <f t="shared" si="247"/>
        <v>41893.193993055553</v>
      </c>
    </row>
    <row r="3920" spans="1:20" ht="49" x14ac:dyDescent="0.25">
      <c r="A3920" s="6">
        <f t="shared" si="244"/>
        <v>0.20000000000000018</v>
      </c>
      <c r="B3920">
        <v>3918</v>
      </c>
      <c r="C3920" s="3" t="s">
        <v>3915</v>
      </c>
      <c r="D3920" s="3" t="s">
        <v>8026</v>
      </c>
      <c r="E3920">
        <v>60000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41843.331284722219</v>
      </c>
      <c r="T3920" s="10">
        <f t="shared" si="247"/>
        <v>41855.333333333328</v>
      </c>
    </row>
    <row r="3921" spans="1:20" ht="49" x14ac:dyDescent="0.25">
      <c r="A3921" s="6">
        <f t="shared" si="244"/>
        <v>1.8000000000000016</v>
      </c>
      <c r="B3921">
        <v>3919</v>
      </c>
      <c r="C3921" s="3" t="s">
        <v>3916</v>
      </c>
      <c r="D3921" s="3" t="s">
        <v>8027</v>
      </c>
      <c r="E3921">
        <v>5000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42358.351539351854</v>
      </c>
      <c r="T3921" s="10">
        <f t="shared" si="247"/>
        <v>42386.666666666664</v>
      </c>
    </row>
    <row r="3922" spans="1:20" ht="49" x14ac:dyDescent="0.25">
      <c r="A3922" s="6">
        <f t="shared" si="244"/>
        <v>5.4000000000000048</v>
      </c>
      <c r="B3922">
        <v>3920</v>
      </c>
      <c r="C3922" s="3" t="s">
        <v>3917</v>
      </c>
      <c r="D3922" s="3" t="s">
        <v>8028</v>
      </c>
      <c r="E3922">
        <v>2500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42657.053935185184</v>
      </c>
      <c r="T3922" s="10">
        <f t="shared" si="247"/>
        <v>42687.095601851855</v>
      </c>
    </row>
    <row r="3923" spans="1:20" ht="49" x14ac:dyDescent="0.25">
      <c r="A3923" s="6">
        <f t="shared" si="244"/>
        <v>0</v>
      </c>
      <c r="B3923">
        <v>3921</v>
      </c>
      <c r="C3923" s="3" t="s">
        <v>3918</v>
      </c>
      <c r="D3923" s="3" t="s">
        <v>8029</v>
      </c>
      <c r="E3923">
        <v>3000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41926.208969907406</v>
      </c>
      <c r="T3923" s="10">
        <f t="shared" si="247"/>
        <v>41938.416666666664</v>
      </c>
    </row>
    <row r="3924" spans="1:20" ht="49" x14ac:dyDescent="0.25">
      <c r="A3924" s="6">
        <f t="shared" si="244"/>
        <v>8.1333333333333364</v>
      </c>
      <c r="B3924">
        <v>3922</v>
      </c>
      <c r="C3924" s="3" t="s">
        <v>3919</v>
      </c>
      <c r="D3924" s="3" t="s">
        <v>8030</v>
      </c>
      <c r="E3924">
        <v>750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42020.435300925928</v>
      </c>
      <c r="T3924" s="10">
        <f t="shared" si="247"/>
        <v>42065.624999999993</v>
      </c>
    </row>
    <row r="3925" spans="1:20" ht="49" x14ac:dyDescent="0.25">
      <c r="A3925" s="6">
        <f t="shared" si="244"/>
        <v>12.034782608695648</v>
      </c>
      <c r="B3925">
        <v>3923</v>
      </c>
      <c r="C3925" s="3" t="s">
        <v>3920</v>
      </c>
      <c r="D3925" s="3" t="s">
        <v>8031</v>
      </c>
      <c r="E3925">
        <v>11500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42075.646655092591</v>
      </c>
      <c r="T3925" s="10">
        <f t="shared" si="247"/>
        <v>42103.646655092591</v>
      </c>
    </row>
    <row r="3926" spans="1:20" ht="49" x14ac:dyDescent="0.25">
      <c r="A3926" s="6">
        <f t="shared" si="244"/>
        <v>15.266666666666662</v>
      </c>
      <c r="B3926">
        <v>3924</v>
      </c>
      <c r="C3926" s="3" t="s">
        <v>3921</v>
      </c>
      <c r="D3926" s="3" t="s">
        <v>8032</v>
      </c>
      <c r="E3926">
        <v>15000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41786.626412037032</v>
      </c>
      <c r="T3926" s="10">
        <f t="shared" si="247"/>
        <v>41816.626412037032</v>
      </c>
    </row>
    <row r="3927" spans="1:20" ht="49" x14ac:dyDescent="0.25">
      <c r="A3927" s="6">
        <f t="shared" si="244"/>
        <v>9.9999999999999982</v>
      </c>
      <c r="B3927">
        <v>3925</v>
      </c>
      <c r="C3927" s="3" t="s">
        <v>3922</v>
      </c>
      <c r="D3927" s="3" t="s">
        <v>8033</v>
      </c>
      <c r="E3927">
        <v>150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41820.537488425922</v>
      </c>
      <c r="T3927" s="10">
        <f t="shared" si="247"/>
        <v>41850.537488425922</v>
      </c>
    </row>
    <row r="3928" spans="1:20" ht="33" x14ac:dyDescent="0.25">
      <c r="A3928" s="6">
        <f t="shared" si="244"/>
        <v>0.30000000000000027</v>
      </c>
      <c r="B3928">
        <v>3926</v>
      </c>
      <c r="C3928" s="3" t="s">
        <v>3923</v>
      </c>
      <c r="D3928" s="3" t="s">
        <v>8034</v>
      </c>
      <c r="E3928">
        <v>5000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41969.751712962963</v>
      </c>
      <c r="T3928" s="10">
        <f t="shared" si="247"/>
        <v>41999.751712962963</v>
      </c>
    </row>
    <row r="3929" spans="1:20" ht="49" x14ac:dyDescent="0.25">
      <c r="A3929" s="6">
        <f t="shared" si="244"/>
        <v>1.0000000000000009</v>
      </c>
      <c r="B3929">
        <v>3927</v>
      </c>
      <c r="C3929" s="3" t="s">
        <v>3924</v>
      </c>
      <c r="D3929" s="3" t="s">
        <v>8035</v>
      </c>
      <c r="E3929">
        <v>2500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41829.934074074074</v>
      </c>
      <c r="T3929" s="10">
        <f t="shared" si="247"/>
        <v>41859.934074074074</v>
      </c>
    </row>
    <row r="3930" spans="1:20" ht="49" x14ac:dyDescent="0.25">
      <c r="A3930" s="6">
        <f t="shared" si="244"/>
        <v>13.019999999999998</v>
      </c>
      <c r="B3930">
        <v>3928</v>
      </c>
      <c r="C3930" s="3" t="s">
        <v>3925</v>
      </c>
      <c r="D3930" s="3" t="s">
        <v>8036</v>
      </c>
      <c r="E3930">
        <v>5000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42265.349849537037</v>
      </c>
      <c r="T3930" s="10">
        <f t="shared" si="247"/>
        <v>42292.874305555553</v>
      </c>
    </row>
    <row r="3931" spans="1:20" ht="49" x14ac:dyDescent="0.25">
      <c r="A3931" s="6">
        <f t="shared" si="244"/>
        <v>2.2649999999999948</v>
      </c>
      <c r="B3931">
        <v>3929</v>
      </c>
      <c r="C3931" s="3" t="s">
        <v>3926</v>
      </c>
      <c r="D3931" s="3" t="s">
        <v>8037</v>
      </c>
      <c r="E3931">
        <v>20000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42601.493807870364</v>
      </c>
      <c r="T3931" s="10">
        <f t="shared" si="247"/>
        <v>42631.493807870364</v>
      </c>
    </row>
    <row r="3932" spans="1:20" ht="49" x14ac:dyDescent="0.25">
      <c r="A3932" s="6">
        <f t="shared" si="244"/>
        <v>0</v>
      </c>
      <c r="B3932">
        <v>3930</v>
      </c>
      <c r="C3932" s="3" t="s">
        <v>3927</v>
      </c>
      <c r="D3932" s="3" t="s">
        <v>8038</v>
      </c>
      <c r="E3932">
        <v>10000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42433.00541666666</v>
      </c>
      <c r="T3932" s="10">
        <f t="shared" si="247"/>
        <v>42460.916666666664</v>
      </c>
    </row>
    <row r="3933" spans="1:20" ht="49" x14ac:dyDescent="0.25">
      <c r="A3933" s="6">
        <f t="shared" si="244"/>
        <v>0</v>
      </c>
      <c r="B3933">
        <v>3931</v>
      </c>
      <c r="C3933" s="3" t="s">
        <v>3928</v>
      </c>
      <c r="D3933" s="3" t="s">
        <v>8039</v>
      </c>
      <c r="E3933">
        <v>8000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42227.818368055552</v>
      </c>
      <c r="T3933" s="10">
        <f t="shared" si="247"/>
        <v>42252.818368055552</v>
      </c>
    </row>
    <row r="3934" spans="1:20" ht="49" x14ac:dyDescent="0.25">
      <c r="A3934" s="6">
        <f t="shared" si="244"/>
        <v>8.3333333333324155E-3</v>
      </c>
      <c r="B3934">
        <v>3932</v>
      </c>
      <c r="C3934" s="3" t="s">
        <v>3929</v>
      </c>
      <c r="D3934" s="3" t="s">
        <v>8040</v>
      </c>
      <c r="E3934">
        <v>12000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42414.835231481477</v>
      </c>
      <c r="T3934" s="10">
        <f t="shared" si="247"/>
        <v>42444.793564814812</v>
      </c>
    </row>
    <row r="3935" spans="1:20" ht="49" x14ac:dyDescent="0.25">
      <c r="A3935" s="6">
        <f t="shared" si="244"/>
        <v>15.742857142857147</v>
      </c>
      <c r="B3935">
        <v>3933</v>
      </c>
      <c r="C3935" s="3" t="s">
        <v>3930</v>
      </c>
      <c r="D3935" s="3" t="s">
        <v>8041</v>
      </c>
      <c r="E3935">
        <v>7000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42538.634976851848</v>
      </c>
      <c r="T3935" s="10">
        <f t="shared" si="247"/>
        <v>42567.696527777771</v>
      </c>
    </row>
    <row r="3936" spans="1:20" ht="49" x14ac:dyDescent="0.25">
      <c r="A3936" s="6">
        <f t="shared" si="244"/>
        <v>10.999999999999998</v>
      </c>
      <c r="B3936">
        <v>3934</v>
      </c>
      <c r="C3936" s="3" t="s">
        <v>3931</v>
      </c>
      <c r="D3936" s="3" t="s">
        <v>8042</v>
      </c>
      <c r="E3936">
        <v>5000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42233.338414351849</v>
      </c>
      <c r="T3936" s="10">
        <f t="shared" si="247"/>
        <v>42278.208333333336</v>
      </c>
    </row>
    <row r="3937" spans="1:20" ht="65" x14ac:dyDescent="0.25">
      <c r="A3937" s="6">
        <f t="shared" si="244"/>
        <v>43.833333333333336</v>
      </c>
      <c r="B3937">
        <v>3935</v>
      </c>
      <c r="C3937" s="3" t="s">
        <v>3932</v>
      </c>
      <c r="D3937" s="3" t="s">
        <v>8043</v>
      </c>
      <c r="E3937">
        <v>3000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42221.323449074065</v>
      </c>
      <c r="T3937" s="10">
        <f t="shared" si="247"/>
        <v>42281.323449074065</v>
      </c>
    </row>
    <row r="3938" spans="1:20" ht="49" x14ac:dyDescent="0.25">
      <c r="A3938" s="6">
        <f t="shared" si="244"/>
        <v>0</v>
      </c>
      <c r="B3938">
        <v>3936</v>
      </c>
      <c r="C3938" s="3" t="s">
        <v>3933</v>
      </c>
      <c r="D3938" s="3" t="s">
        <v>8044</v>
      </c>
      <c r="E3938">
        <v>20000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42674.929629629631</v>
      </c>
      <c r="T3938" s="10">
        <f t="shared" si="247"/>
        <v>42704.971296296295</v>
      </c>
    </row>
    <row r="3939" spans="1:20" ht="49" x14ac:dyDescent="0.25">
      <c r="A3939" s="6">
        <f t="shared" si="244"/>
        <v>86.135181975736572</v>
      </c>
      <c r="B3939">
        <v>3937</v>
      </c>
      <c r="C3939" s="3" t="s">
        <v>3934</v>
      </c>
      <c r="D3939" s="3" t="s">
        <v>8045</v>
      </c>
      <c r="E3939">
        <v>2885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42534.298148148147</v>
      </c>
      <c r="T3939" s="10">
        <f t="shared" si="247"/>
        <v>42562.298148148147</v>
      </c>
    </row>
    <row r="3940" spans="1:20" ht="49" x14ac:dyDescent="0.25">
      <c r="A3940" s="6">
        <f t="shared" si="244"/>
        <v>12.196620583717355</v>
      </c>
      <c r="B3940">
        <v>3938</v>
      </c>
      <c r="C3940" s="3" t="s">
        <v>3935</v>
      </c>
      <c r="D3940" s="3" t="s">
        <v>8046</v>
      </c>
      <c r="E3940">
        <v>3255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42151.572384259263</v>
      </c>
      <c r="T3940" s="10">
        <f t="shared" si="247"/>
        <v>42182.572384259263</v>
      </c>
    </row>
    <row r="3941" spans="1:20" ht="49" x14ac:dyDescent="0.25">
      <c r="A3941" s="6">
        <f t="shared" si="244"/>
        <v>0.10000000000000009</v>
      </c>
      <c r="B3941">
        <v>3939</v>
      </c>
      <c r="C3941" s="3" t="s">
        <v>3936</v>
      </c>
      <c r="D3941" s="3" t="s">
        <v>8047</v>
      </c>
      <c r="E3941">
        <v>5000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41915.066886574074</v>
      </c>
      <c r="T3941" s="10">
        <f t="shared" si="247"/>
        <v>41918.854166666664</v>
      </c>
    </row>
    <row r="3942" spans="1:20" ht="49" x14ac:dyDescent="0.25">
      <c r="A3942" s="6">
        <f t="shared" si="244"/>
        <v>0.21999999999999797</v>
      </c>
      <c r="B3942">
        <v>3940</v>
      </c>
      <c r="C3942" s="3" t="s">
        <v>3937</v>
      </c>
      <c r="D3942" s="3" t="s">
        <v>8048</v>
      </c>
      <c r="E3942">
        <v>5000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41961.159155092588</v>
      </c>
      <c r="T3942" s="10">
        <f t="shared" si="247"/>
        <v>42006.159155092588</v>
      </c>
    </row>
    <row r="3943" spans="1:20" ht="49" x14ac:dyDescent="0.25">
      <c r="A3943" s="6">
        <f t="shared" si="244"/>
        <v>0.90909090909090384</v>
      </c>
      <c r="B3943">
        <v>3941</v>
      </c>
      <c r="C3943" s="3" t="s">
        <v>3938</v>
      </c>
      <c r="D3943" s="3" t="s">
        <v>8049</v>
      </c>
      <c r="E3943">
        <v>5500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41940.253900462958</v>
      </c>
      <c r="T3943" s="10">
        <f t="shared" si="247"/>
        <v>41967.708333333336</v>
      </c>
    </row>
    <row r="3944" spans="1:20" ht="49" x14ac:dyDescent="0.25">
      <c r="A3944" s="6">
        <f t="shared" si="244"/>
        <v>0</v>
      </c>
      <c r="B3944">
        <v>3942</v>
      </c>
      <c r="C3944" s="3" t="s">
        <v>3939</v>
      </c>
      <c r="D3944" s="3" t="s">
        <v>8050</v>
      </c>
      <c r="E3944">
        <v>1200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42111.570763888885</v>
      </c>
      <c r="T3944" s="10">
        <f t="shared" si="247"/>
        <v>42171.570763888885</v>
      </c>
    </row>
    <row r="3945" spans="1:20" ht="49" x14ac:dyDescent="0.25">
      <c r="A3945" s="6">
        <f t="shared" si="244"/>
        <v>35.640000000000008</v>
      </c>
      <c r="B3945">
        <v>3943</v>
      </c>
      <c r="C3945" s="3" t="s">
        <v>3940</v>
      </c>
      <c r="D3945" s="3" t="s">
        <v>8051</v>
      </c>
      <c r="E3945">
        <v>5000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42279.445231481477</v>
      </c>
      <c r="T3945" s="10">
        <f t="shared" si="247"/>
        <v>42310.368055555555</v>
      </c>
    </row>
    <row r="3946" spans="1:20" ht="49" x14ac:dyDescent="0.25">
      <c r="A3946" s="6">
        <f t="shared" si="244"/>
        <v>0</v>
      </c>
      <c r="B3946">
        <v>3944</v>
      </c>
      <c r="C3946" s="3" t="s">
        <v>3941</v>
      </c>
      <c r="D3946" s="3" t="s">
        <v>8052</v>
      </c>
      <c r="E3946">
        <v>5000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42213.329571759255</v>
      </c>
      <c r="T3946" s="10">
        <f t="shared" si="247"/>
        <v>42243.329571759255</v>
      </c>
    </row>
    <row r="3947" spans="1:20" ht="49" x14ac:dyDescent="0.25">
      <c r="A3947" s="6">
        <f t="shared" si="244"/>
        <v>0.24999999999999467</v>
      </c>
      <c r="B3947">
        <v>3945</v>
      </c>
      <c r="C3947" s="3" t="s">
        <v>3942</v>
      </c>
      <c r="D3947" s="3" t="s">
        <v>8053</v>
      </c>
      <c r="E3947">
        <v>2000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42109.468379629623</v>
      </c>
      <c r="T3947" s="10">
        <f t="shared" si="247"/>
        <v>42139.468379629623</v>
      </c>
    </row>
    <row r="3948" spans="1:20" ht="33" x14ac:dyDescent="0.25">
      <c r="A3948" s="6">
        <f t="shared" si="244"/>
        <v>3.2499999999999973</v>
      </c>
      <c r="B3948">
        <v>3946</v>
      </c>
      <c r="C3948" s="3" t="s">
        <v>3943</v>
      </c>
      <c r="D3948" s="3" t="s">
        <v>8054</v>
      </c>
      <c r="E3948">
        <v>6000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42031.500254629624</v>
      </c>
      <c r="T3948" s="10">
        <f t="shared" si="247"/>
        <v>42062.999999999993</v>
      </c>
    </row>
    <row r="3949" spans="1:20" ht="49" x14ac:dyDescent="0.25">
      <c r="A3949" s="6">
        <f t="shared" si="244"/>
        <v>3.3666666666666623</v>
      </c>
      <c r="B3949">
        <v>3947</v>
      </c>
      <c r="C3949" s="3" t="s">
        <v>3944</v>
      </c>
      <c r="D3949" s="3" t="s">
        <v>8055</v>
      </c>
      <c r="E3949">
        <v>3000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42614.809537037036</v>
      </c>
      <c r="T3949" s="10">
        <f t="shared" si="247"/>
        <v>42644.809537037036</v>
      </c>
    </row>
    <row r="3950" spans="1:20" ht="49" x14ac:dyDescent="0.25">
      <c r="A3950" s="6">
        <f t="shared" si="244"/>
        <v>0</v>
      </c>
      <c r="B3950">
        <v>3948</v>
      </c>
      <c r="C3950" s="3" t="s">
        <v>3945</v>
      </c>
      <c r="D3950" s="3" t="s">
        <v>8056</v>
      </c>
      <c r="E3950">
        <v>30000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41828.992164351846</v>
      </c>
      <c r="T3950" s="10">
        <f t="shared" si="247"/>
        <v>41888.992164351846</v>
      </c>
    </row>
    <row r="3951" spans="1:20" ht="49" x14ac:dyDescent="0.25">
      <c r="A3951" s="6">
        <f t="shared" si="244"/>
        <v>15.769999999999996</v>
      </c>
      <c r="B3951">
        <v>3949</v>
      </c>
      <c r="C3951" s="3" t="s">
        <v>3946</v>
      </c>
      <c r="D3951" s="3" t="s">
        <v>8057</v>
      </c>
      <c r="E3951">
        <v>10000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42015.787280092591</v>
      </c>
      <c r="T3951" s="10">
        <f t="shared" si="247"/>
        <v>42045.787280092591</v>
      </c>
    </row>
    <row r="3952" spans="1:20" ht="49" x14ac:dyDescent="0.25">
      <c r="A3952" s="6">
        <f t="shared" si="244"/>
        <v>0.62499999999999778</v>
      </c>
      <c r="B3952">
        <v>3950</v>
      </c>
      <c r="C3952" s="3" t="s">
        <v>3947</v>
      </c>
      <c r="D3952" s="3" t="s">
        <v>8058</v>
      </c>
      <c r="E3952">
        <v>4000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42439.368981481479</v>
      </c>
      <c r="T3952" s="10">
        <f t="shared" si="247"/>
        <v>42468.440972222219</v>
      </c>
    </row>
    <row r="3953" spans="1:20" ht="49" x14ac:dyDescent="0.25">
      <c r="A3953" s="6">
        <f t="shared" si="244"/>
        <v>5.000000000032756E-4</v>
      </c>
      <c r="B3953">
        <v>3951</v>
      </c>
      <c r="C3953" s="3" t="s">
        <v>3948</v>
      </c>
      <c r="D3953" s="3" t="s">
        <v>6961</v>
      </c>
      <c r="E3953">
        <v>200000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42433.492384259262</v>
      </c>
      <c r="T3953" s="10">
        <f t="shared" si="247"/>
        <v>42493.45071759259</v>
      </c>
    </row>
    <row r="3954" spans="1:20" ht="49" x14ac:dyDescent="0.25">
      <c r="A3954" s="6">
        <f t="shared" si="244"/>
        <v>9.6153846153845812E-2</v>
      </c>
      <c r="B3954">
        <v>3952</v>
      </c>
      <c r="C3954" s="3" t="s">
        <v>3949</v>
      </c>
      <c r="D3954" s="3" t="s">
        <v>8059</v>
      </c>
      <c r="E3954">
        <v>26000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42243.457060185181</v>
      </c>
      <c r="T3954" s="10">
        <f t="shared" si="247"/>
        <v>42303.457060185181</v>
      </c>
    </row>
    <row r="3955" spans="1:20" ht="49" x14ac:dyDescent="0.25">
      <c r="A3955" s="6">
        <f t="shared" si="244"/>
        <v>0</v>
      </c>
      <c r="B3955">
        <v>3953</v>
      </c>
      <c r="C3955" s="3" t="s">
        <v>3950</v>
      </c>
      <c r="D3955" s="3" t="s">
        <v>8060</v>
      </c>
      <c r="E3955">
        <v>17600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42549.715115740742</v>
      </c>
      <c r="T3955" s="10">
        <f t="shared" si="247"/>
        <v>42580.645138888889</v>
      </c>
    </row>
    <row r="3956" spans="1:20" ht="49" x14ac:dyDescent="0.25">
      <c r="A3956" s="6">
        <f t="shared" si="244"/>
        <v>0</v>
      </c>
      <c r="B3956">
        <v>3954</v>
      </c>
      <c r="C3956" s="3" t="s">
        <v>3951</v>
      </c>
      <c r="D3956" s="3" t="s">
        <v>8061</v>
      </c>
      <c r="E3956">
        <v>25000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41774.317870370367</v>
      </c>
      <c r="T3956" s="10">
        <f t="shared" si="247"/>
        <v>41834.317870370367</v>
      </c>
    </row>
    <row r="3957" spans="1:20" ht="49" x14ac:dyDescent="0.25">
      <c r="A3957" s="6">
        <f t="shared" si="244"/>
        <v>24.285714285714288</v>
      </c>
      <c r="B3957">
        <v>3955</v>
      </c>
      <c r="C3957" s="3" t="s">
        <v>3952</v>
      </c>
      <c r="D3957" s="3" t="s">
        <v>8062</v>
      </c>
      <c r="E3957">
        <v>1750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42306.515520833331</v>
      </c>
      <c r="T3957" s="10">
        <f t="shared" si="247"/>
        <v>42336.557187499995</v>
      </c>
    </row>
    <row r="3958" spans="1:20" ht="49" x14ac:dyDescent="0.25">
      <c r="A3958" s="6">
        <f t="shared" si="244"/>
        <v>0</v>
      </c>
      <c r="B3958">
        <v>3956</v>
      </c>
      <c r="C3958" s="3" t="s">
        <v>3953</v>
      </c>
      <c r="D3958" s="3" t="s">
        <v>8063</v>
      </c>
      <c r="E3958">
        <v>5500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42457.598692129628</v>
      </c>
      <c r="T3958" s="10">
        <f t="shared" si="247"/>
        <v>42484.680555555555</v>
      </c>
    </row>
    <row r="3959" spans="1:20" ht="49" x14ac:dyDescent="0.25">
      <c r="A3959" s="6">
        <f t="shared" si="244"/>
        <v>2.4999999999997247E-2</v>
      </c>
      <c r="B3959">
        <v>3957</v>
      </c>
      <c r="C3959" s="3" t="s">
        <v>3954</v>
      </c>
      <c r="D3959" s="3" t="s">
        <v>8064</v>
      </c>
      <c r="E3959">
        <v>28000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42513.642986111103</v>
      </c>
      <c r="T3959" s="10">
        <f t="shared" si="247"/>
        <v>42559.642986111103</v>
      </c>
    </row>
    <row r="3960" spans="1:20" ht="49" x14ac:dyDescent="0.25">
      <c r="A3960" s="6">
        <f t="shared" si="244"/>
        <v>32.049999999999997</v>
      </c>
      <c r="B3960">
        <v>3958</v>
      </c>
      <c r="C3960" s="3" t="s">
        <v>3955</v>
      </c>
      <c r="D3960" s="3" t="s">
        <v>8065</v>
      </c>
      <c r="E3960">
        <v>2000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41816.617037037038</v>
      </c>
      <c r="T3960" s="10">
        <f t="shared" si="247"/>
        <v>41853.25</v>
      </c>
    </row>
    <row r="3961" spans="1:20" ht="49" x14ac:dyDescent="0.25">
      <c r="A3961" s="6">
        <f t="shared" si="244"/>
        <v>24.333333333333329</v>
      </c>
      <c r="B3961">
        <v>3959</v>
      </c>
      <c r="C3961" s="3" t="s">
        <v>3956</v>
      </c>
      <c r="D3961" s="3" t="s">
        <v>8066</v>
      </c>
      <c r="E3961">
        <v>1200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41880.455509259256</v>
      </c>
      <c r="T3961" s="10">
        <f t="shared" si="247"/>
        <v>41910.455509259256</v>
      </c>
    </row>
    <row r="3962" spans="1:20" ht="49" x14ac:dyDescent="0.25">
      <c r="A3962" s="6">
        <f t="shared" si="244"/>
        <v>1.5000000000000013</v>
      </c>
      <c r="B3962">
        <v>3960</v>
      </c>
      <c r="C3962" s="3" t="s">
        <v>3957</v>
      </c>
      <c r="D3962" s="3" t="s">
        <v>8067</v>
      </c>
      <c r="E3962">
        <v>3000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42342.51222222222</v>
      </c>
      <c r="T3962" s="10">
        <f t="shared" si="247"/>
        <v>42372.51222222222</v>
      </c>
    </row>
    <row r="3963" spans="1:20" ht="49" x14ac:dyDescent="0.25">
      <c r="A3963" s="6">
        <f t="shared" si="244"/>
        <v>0.41999999999999815</v>
      </c>
      <c r="B3963">
        <v>3961</v>
      </c>
      <c r="C3963" s="3" t="s">
        <v>3958</v>
      </c>
      <c r="D3963" s="3" t="s">
        <v>8068</v>
      </c>
      <c r="E3963">
        <v>5000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41745.557986111111</v>
      </c>
      <c r="T3963" s="10">
        <f t="shared" si="247"/>
        <v>41767.557986111111</v>
      </c>
    </row>
    <row r="3964" spans="1:20" ht="49" x14ac:dyDescent="0.25">
      <c r="A3964" s="6">
        <f t="shared" si="244"/>
        <v>3.214285714285714</v>
      </c>
      <c r="B3964">
        <v>3962</v>
      </c>
      <c r="C3964" s="3" t="s">
        <v>3959</v>
      </c>
      <c r="D3964" s="3" t="s">
        <v>8069</v>
      </c>
      <c r="E3964">
        <v>1400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42311.288124999999</v>
      </c>
      <c r="T3964" s="10">
        <f t="shared" si="247"/>
        <v>42336.288124999999</v>
      </c>
    </row>
    <row r="3965" spans="1:20" ht="49" x14ac:dyDescent="0.25">
      <c r="A3965" s="6">
        <f t="shared" si="244"/>
        <v>0</v>
      </c>
      <c r="B3965">
        <v>3963</v>
      </c>
      <c r="C3965" s="3" t="s">
        <v>3960</v>
      </c>
      <c r="D3965" s="3" t="s">
        <v>8070</v>
      </c>
      <c r="E3965">
        <v>10000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42295.820798611108</v>
      </c>
      <c r="T3965" s="10">
        <f t="shared" si="247"/>
        <v>42325.862465277773</v>
      </c>
    </row>
    <row r="3966" spans="1:20" ht="49" x14ac:dyDescent="0.25">
      <c r="A3966" s="6">
        <f t="shared" si="244"/>
        <v>6.2999999999999945</v>
      </c>
      <c r="B3966">
        <v>3964</v>
      </c>
      <c r="C3966" s="3" t="s">
        <v>3961</v>
      </c>
      <c r="D3966" s="3" t="s">
        <v>8071</v>
      </c>
      <c r="E3966">
        <v>2000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42053.388726851852</v>
      </c>
      <c r="T3966" s="10">
        <f t="shared" si="247"/>
        <v>42113.34706018518</v>
      </c>
    </row>
    <row r="3967" spans="1:20" ht="49" x14ac:dyDescent="0.25">
      <c r="A3967" s="6">
        <f t="shared" si="244"/>
        <v>14.249999999999996</v>
      </c>
      <c r="B3967">
        <v>3965</v>
      </c>
      <c r="C3967" s="3" t="s">
        <v>3962</v>
      </c>
      <c r="D3967" s="3" t="s">
        <v>8072</v>
      </c>
      <c r="E3967">
        <v>2000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42413.902546296296</v>
      </c>
      <c r="T3967" s="10">
        <f t="shared" si="247"/>
        <v>42473.860879629625</v>
      </c>
    </row>
    <row r="3968" spans="1:20" ht="49" x14ac:dyDescent="0.25">
      <c r="A3968" s="6">
        <f t="shared" si="244"/>
        <v>0.60000000000000053</v>
      </c>
      <c r="B3968">
        <v>3966</v>
      </c>
      <c r="C3968" s="3" t="s">
        <v>3963</v>
      </c>
      <c r="D3968" s="3" t="s">
        <v>8073</v>
      </c>
      <c r="E3968">
        <v>7500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41801.378217592588</v>
      </c>
      <c r="T3968" s="10">
        <f t="shared" si="247"/>
        <v>41843.790972222218</v>
      </c>
    </row>
    <row r="3969" spans="1:20" ht="49" x14ac:dyDescent="0.25">
      <c r="A3969" s="6">
        <f t="shared" si="244"/>
        <v>24.117647058823533</v>
      </c>
      <c r="B3969">
        <v>3967</v>
      </c>
      <c r="C3969" s="3" t="s">
        <v>3964</v>
      </c>
      <c r="D3969" s="3" t="s">
        <v>8074</v>
      </c>
      <c r="E3969">
        <v>1700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42769.957256944443</v>
      </c>
      <c r="T3969" s="10">
        <f t="shared" si="247"/>
        <v>42799.957256944443</v>
      </c>
    </row>
    <row r="3970" spans="1:20" ht="49" x14ac:dyDescent="0.25">
      <c r="A3970" s="6">
        <f t="shared" si="244"/>
        <v>10.540000000000004</v>
      </c>
      <c r="B3970">
        <v>3968</v>
      </c>
      <c r="C3970" s="3" t="s">
        <v>3965</v>
      </c>
      <c r="D3970" s="3" t="s">
        <v>8075</v>
      </c>
      <c r="E3970">
        <v>5000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42452.48232638889</v>
      </c>
      <c r="T3970" s="10">
        <f t="shared" si="247"/>
        <v>42512.48232638889</v>
      </c>
    </row>
    <row r="3971" spans="1:20" ht="49" x14ac:dyDescent="0.25">
      <c r="A3971" s="6">
        <f t="shared" ref="A3971:A4034" si="248">((F3971-E3971)/E3971+1)*100</f>
        <v>7.4690265486725638</v>
      </c>
      <c r="B3971">
        <v>3969</v>
      </c>
      <c r="C3971" s="3" t="s">
        <v>3966</v>
      </c>
      <c r="D3971" s="3" t="s">
        <v>8076</v>
      </c>
      <c r="E3971">
        <v>2825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>
        <f t="shared" ref="P3971:P4034" si="249">F3971/M3971</f>
        <v>35.166666666666664</v>
      </c>
      <c r="Q3971" t="s">
        <v>8317</v>
      </c>
      <c r="R3971" t="s">
        <v>8318</v>
      </c>
      <c r="S3971" s="10">
        <f t="shared" ref="S3971:S4034" si="250">(((K3971/60)/60)/24)+DATE(1970,1,1)+(-8/24)</f>
        <v>42601.521365740737</v>
      </c>
      <c r="T3971" s="10">
        <f t="shared" ref="T3971:T4034" si="251">(((J3971/60)/60)/24)+DATE(1970,1,1)+(-8/24)</f>
        <v>42610.829861111109</v>
      </c>
    </row>
    <row r="3972" spans="1:20" ht="65" x14ac:dyDescent="0.25">
      <c r="A3972" s="6">
        <f t="shared" si="248"/>
        <v>7.3333333333336359E-2</v>
      </c>
      <c r="B3972">
        <v>3970</v>
      </c>
      <c r="C3972" s="3" t="s">
        <v>3967</v>
      </c>
      <c r="D3972" s="3" t="s">
        <v>8077</v>
      </c>
      <c r="E3972">
        <v>15000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42447.530219907399</v>
      </c>
      <c r="T3972" s="10">
        <f t="shared" si="251"/>
        <v>42477.530219907399</v>
      </c>
    </row>
    <row r="3973" spans="1:20" ht="49" x14ac:dyDescent="0.25">
      <c r="A3973" s="6">
        <f t="shared" si="248"/>
        <v>0.97142857142856753</v>
      </c>
      <c r="B3973">
        <v>3971</v>
      </c>
      <c r="C3973" s="3" t="s">
        <v>3968</v>
      </c>
      <c r="D3973" s="3" t="s">
        <v>8078</v>
      </c>
      <c r="E3973">
        <v>14000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41811.202847222223</v>
      </c>
      <c r="T3973" s="10">
        <f t="shared" si="251"/>
        <v>41841.202847222223</v>
      </c>
    </row>
    <row r="3974" spans="1:20" ht="33" x14ac:dyDescent="0.25">
      <c r="A3974" s="6">
        <f t="shared" si="248"/>
        <v>21.099999999999998</v>
      </c>
      <c r="B3974">
        <v>3972</v>
      </c>
      <c r="C3974" s="3" t="s">
        <v>3969</v>
      </c>
      <c r="D3974" s="3" t="s">
        <v>8079</v>
      </c>
      <c r="E3974">
        <v>1000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41980.734189814808</v>
      </c>
      <c r="T3974" s="10">
        <f t="shared" si="251"/>
        <v>42040.734189814808</v>
      </c>
    </row>
    <row r="3975" spans="1:20" ht="49" x14ac:dyDescent="0.25">
      <c r="A3975" s="6">
        <f t="shared" si="248"/>
        <v>78.100000000000009</v>
      </c>
      <c r="B3975">
        <v>3973</v>
      </c>
      <c r="C3975" s="3" t="s">
        <v>3970</v>
      </c>
      <c r="D3975" s="3" t="s">
        <v>8080</v>
      </c>
      <c r="E3975">
        <v>5000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42469.350810185184</v>
      </c>
      <c r="T3975" s="10">
        <f t="shared" si="251"/>
        <v>42498.833333333336</v>
      </c>
    </row>
    <row r="3976" spans="1:20" ht="49" x14ac:dyDescent="0.25">
      <c r="A3976" s="6">
        <f t="shared" si="248"/>
        <v>31.999999999999996</v>
      </c>
      <c r="B3976">
        <v>3974</v>
      </c>
      <c r="C3976" s="3" t="s">
        <v>3971</v>
      </c>
      <c r="D3976" s="3" t="s">
        <v>8081</v>
      </c>
      <c r="E3976">
        <v>1000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42493.213518518511</v>
      </c>
      <c r="T3976" s="10">
        <f t="shared" si="251"/>
        <v>42523.213518518511</v>
      </c>
    </row>
    <row r="3977" spans="1:20" ht="49" x14ac:dyDescent="0.25">
      <c r="A3977" s="6">
        <f t="shared" si="248"/>
        <v>0</v>
      </c>
      <c r="B3977">
        <v>3975</v>
      </c>
      <c r="C3977" s="3" t="s">
        <v>3972</v>
      </c>
      <c r="D3977" s="3" t="s">
        <v>8082</v>
      </c>
      <c r="E3977">
        <v>678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42534.533541666664</v>
      </c>
      <c r="T3977" s="10">
        <f t="shared" si="251"/>
        <v>42564.533541666664</v>
      </c>
    </row>
    <row r="3978" spans="1:20" ht="49" x14ac:dyDescent="0.25">
      <c r="A3978" s="6">
        <f t="shared" si="248"/>
        <v>47.692307692307686</v>
      </c>
      <c r="B3978">
        <v>3976</v>
      </c>
      <c r="C3978" s="3" t="s">
        <v>3973</v>
      </c>
      <c r="D3978" s="3" t="s">
        <v>8083</v>
      </c>
      <c r="E3978">
        <v>1300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41830.525011574071</v>
      </c>
      <c r="T3978" s="10">
        <f t="shared" si="251"/>
        <v>41851.958333333328</v>
      </c>
    </row>
    <row r="3979" spans="1:20" ht="49" x14ac:dyDescent="0.25">
      <c r="A3979" s="6">
        <f t="shared" si="248"/>
        <v>1.4499999999999957</v>
      </c>
      <c r="B3979">
        <v>3977</v>
      </c>
      <c r="C3979" s="3" t="s">
        <v>3974</v>
      </c>
      <c r="D3979" s="3" t="s">
        <v>8084</v>
      </c>
      <c r="E3979">
        <v>90000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42543.455231481479</v>
      </c>
      <c r="T3979" s="10">
        <f t="shared" si="251"/>
        <v>42573.455231481479</v>
      </c>
    </row>
    <row r="3980" spans="1:20" ht="49" x14ac:dyDescent="0.25">
      <c r="A3980" s="6">
        <f t="shared" si="248"/>
        <v>10.7</v>
      </c>
      <c r="B3980">
        <v>3978</v>
      </c>
      <c r="C3980" s="3" t="s">
        <v>3975</v>
      </c>
      <c r="D3980" s="3" t="s">
        <v>8085</v>
      </c>
      <c r="E3980">
        <v>2000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41975.309641203705</v>
      </c>
      <c r="T3980" s="10">
        <f t="shared" si="251"/>
        <v>42035.309641203705</v>
      </c>
    </row>
    <row r="3981" spans="1:20" ht="49" x14ac:dyDescent="0.25">
      <c r="A3981" s="6">
        <f t="shared" si="248"/>
        <v>1.8333333333333313</v>
      </c>
      <c r="B3981">
        <v>3979</v>
      </c>
      <c r="C3981" s="3" t="s">
        <v>3976</v>
      </c>
      <c r="D3981" s="3" t="s">
        <v>8086</v>
      </c>
      <c r="E3981">
        <v>6000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42069.570104166669</v>
      </c>
      <c r="T3981" s="10">
        <f t="shared" si="251"/>
        <v>42092.499999999993</v>
      </c>
    </row>
    <row r="3982" spans="1:20" ht="49" x14ac:dyDescent="0.25">
      <c r="A3982" s="6">
        <f t="shared" si="248"/>
        <v>18.000000000000004</v>
      </c>
      <c r="B3982">
        <v>3980</v>
      </c>
      <c r="C3982" s="3" t="s">
        <v>3977</v>
      </c>
      <c r="D3982" s="3" t="s">
        <v>8087</v>
      </c>
      <c r="E3982">
        <v>2500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41795.265590277777</v>
      </c>
      <c r="T3982" s="10">
        <f t="shared" si="251"/>
        <v>41825.265590277777</v>
      </c>
    </row>
    <row r="3983" spans="1:20" ht="33" x14ac:dyDescent="0.25">
      <c r="A3983" s="6">
        <f t="shared" si="248"/>
        <v>4.0833333333333393</v>
      </c>
      <c r="B3983">
        <v>3981</v>
      </c>
      <c r="C3983" s="3" t="s">
        <v>3358</v>
      </c>
      <c r="D3983" s="3" t="s">
        <v>7469</v>
      </c>
      <c r="E3983">
        <v>30000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42507.846631944441</v>
      </c>
      <c r="T3983" s="10">
        <f t="shared" si="251"/>
        <v>42567.846631944441</v>
      </c>
    </row>
    <row r="3984" spans="1:20" ht="65" x14ac:dyDescent="0.25">
      <c r="A3984" s="6">
        <f t="shared" si="248"/>
        <v>19.999999999999996</v>
      </c>
      <c r="B3984">
        <v>3982</v>
      </c>
      <c r="C3984" s="3" t="s">
        <v>3978</v>
      </c>
      <c r="D3984" s="3" t="s">
        <v>8088</v>
      </c>
      <c r="E3984">
        <v>850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42132.476620370369</v>
      </c>
      <c r="T3984" s="10">
        <f t="shared" si="251"/>
        <v>42192.476620370369</v>
      </c>
    </row>
    <row r="3985" spans="1:20" ht="49" x14ac:dyDescent="0.25">
      <c r="A3985" s="6">
        <f t="shared" si="248"/>
        <v>34.802513464991023</v>
      </c>
      <c r="B3985">
        <v>3983</v>
      </c>
      <c r="C3985" s="3" t="s">
        <v>3979</v>
      </c>
      <c r="D3985" s="3" t="s">
        <v>8089</v>
      </c>
      <c r="E3985">
        <v>11140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41747.536527777775</v>
      </c>
      <c r="T3985" s="10">
        <f t="shared" si="251"/>
        <v>41778.957638888889</v>
      </c>
    </row>
    <row r="3986" spans="1:20" ht="49" x14ac:dyDescent="0.25">
      <c r="A3986" s="6">
        <f t="shared" si="248"/>
        <v>6.3333333333333357</v>
      </c>
      <c r="B3986">
        <v>3984</v>
      </c>
      <c r="C3986" s="3" t="s">
        <v>3980</v>
      </c>
      <c r="D3986" s="3" t="s">
        <v>8090</v>
      </c>
      <c r="E3986">
        <v>1500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41920.630138888882</v>
      </c>
      <c r="T3986" s="10">
        <f t="shared" si="251"/>
        <v>41950.666666666664</v>
      </c>
    </row>
    <row r="3987" spans="1:20" ht="49" x14ac:dyDescent="0.25">
      <c r="A3987" s="6">
        <f t="shared" si="248"/>
        <v>32.049999999999997</v>
      </c>
      <c r="B3987">
        <v>3985</v>
      </c>
      <c r="C3987" s="3" t="s">
        <v>3981</v>
      </c>
      <c r="D3987" s="3" t="s">
        <v>8091</v>
      </c>
      <c r="E3987">
        <v>2000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42399.374074074069</v>
      </c>
      <c r="T3987" s="10">
        <f t="shared" si="251"/>
        <v>42420.545138888883</v>
      </c>
    </row>
    <row r="3988" spans="1:20" ht="49" x14ac:dyDescent="0.25">
      <c r="A3988" s="6">
        <f t="shared" si="248"/>
        <v>9.7600000000000016</v>
      </c>
      <c r="B3988">
        <v>3986</v>
      </c>
      <c r="C3988" s="3" t="s">
        <v>3982</v>
      </c>
      <c r="D3988" s="3" t="s">
        <v>8092</v>
      </c>
      <c r="E3988">
        <v>5000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42467.215208333328</v>
      </c>
      <c r="T3988" s="10">
        <f t="shared" si="251"/>
        <v>42496.211111111108</v>
      </c>
    </row>
    <row r="3989" spans="1:20" ht="49" x14ac:dyDescent="0.25">
      <c r="A3989" s="6">
        <f t="shared" si="248"/>
        <v>37.749999999999993</v>
      </c>
      <c r="B3989">
        <v>3987</v>
      </c>
      <c r="C3989" s="3" t="s">
        <v>3983</v>
      </c>
      <c r="D3989" s="3" t="s">
        <v>8093</v>
      </c>
      <c r="E3989">
        <v>400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41765.591319444444</v>
      </c>
      <c r="T3989" s="10">
        <f t="shared" si="251"/>
        <v>41775.591319444444</v>
      </c>
    </row>
    <row r="3990" spans="1:20" ht="33" x14ac:dyDescent="0.25">
      <c r="A3990" s="6">
        <f t="shared" si="248"/>
        <v>2.1333333333333315</v>
      </c>
      <c r="B3990">
        <v>3988</v>
      </c>
      <c r="C3990" s="3" t="s">
        <v>3984</v>
      </c>
      <c r="D3990" s="3" t="s">
        <v>8094</v>
      </c>
      <c r="E3990">
        <v>1500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42229.747835648144</v>
      </c>
      <c r="T3990" s="10">
        <f t="shared" si="251"/>
        <v>42244.747835648144</v>
      </c>
    </row>
    <row r="3991" spans="1:20" ht="49" x14ac:dyDescent="0.25">
      <c r="A3991" s="6">
        <f t="shared" si="248"/>
        <v>0</v>
      </c>
      <c r="B3991">
        <v>3989</v>
      </c>
      <c r="C3991" s="3" t="s">
        <v>3985</v>
      </c>
      <c r="D3991" s="3" t="s">
        <v>8095</v>
      </c>
      <c r="E3991">
        <v>3000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42286.416446759256</v>
      </c>
      <c r="T3991" s="10">
        <f t="shared" si="251"/>
        <v>42316.458113425928</v>
      </c>
    </row>
    <row r="3992" spans="1:20" ht="49" x14ac:dyDescent="0.25">
      <c r="A3992" s="6">
        <f t="shared" si="248"/>
        <v>4.181818181818187</v>
      </c>
      <c r="B3992">
        <v>3990</v>
      </c>
      <c r="C3992" s="3" t="s">
        <v>3986</v>
      </c>
      <c r="D3992" s="3" t="s">
        <v>8096</v>
      </c>
      <c r="E3992">
        <v>1650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42401.339039351849</v>
      </c>
      <c r="T3992" s="10">
        <f t="shared" si="251"/>
        <v>42431.339039351849</v>
      </c>
    </row>
    <row r="3993" spans="1:20" ht="33" x14ac:dyDescent="0.25">
      <c r="A3993" s="6">
        <f t="shared" si="248"/>
        <v>19.999999999999996</v>
      </c>
      <c r="B3993">
        <v>3991</v>
      </c>
      <c r="C3993" s="3" t="s">
        <v>3987</v>
      </c>
      <c r="D3993" s="3" t="s">
        <v>8097</v>
      </c>
      <c r="E3993">
        <v>500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42125.311134259253</v>
      </c>
      <c r="T3993" s="10">
        <f t="shared" si="251"/>
        <v>42155.311134259253</v>
      </c>
    </row>
    <row r="3994" spans="1:20" ht="49" x14ac:dyDescent="0.25">
      <c r="A3994" s="6">
        <f t="shared" si="248"/>
        <v>5.4100000000000037</v>
      </c>
      <c r="B3994">
        <v>3992</v>
      </c>
      <c r="C3994" s="3" t="s">
        <v>3988</v>
      </c>
      <c r="D3994" s="3" t="s">
        <v>8098</v>
      </c>
      <c r="E3994">
        <v>10000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42289.607164351844</v>
      </c>
      <c r="T3994" s="10">
        <f t="shared" si="251"/>
        <v>42349.648831018516</v>
      </c>
    </row>
    <row r="3995" spans="1:20" ht="49" x14ac:dyDescent="0.25">
      <c r="A3995" s="6">
        <f t="shared" si="248"/>
        <v>5.9999999999948983E-3</v>
      </c>
      <c r="B3995">
        <v>3993</v>
      </c>
      <c r="C3995" s="3" t="s">
        <v>3989</v>
      </c>
      <c r="D3995" s="3" t="s">
        <v>8099</v>
      </c>
      <c r="E3995">
        <v>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42107.531388888885</v>
      </c>
      <c r="T3995" s="10">
        <f t="shared" si="251"/>
        <v>42137.531388888885</v>
      </c>
    </row>
    <row r="3996" spans="1:20" ht="33" x14ac:dyDescent="0.25">
      <c r="A3996" s="6">
        <f t="shared" si="248"/>
        <v>0.24999999999999467</v>
      </c>
      <c r="B3996">
        <v>3994</v>
      </c>
      <c r="C3996" s="3" t="s">
        <v>3990</v>
      </c>
      <c r="D3996" s="3" t="s">
        <v>8100</v>
      </c>
      <c r="E3996">
        <v>2000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41809.056597222218</v>
      </c>
      <c r="T3996" s="10">
        <f t="shared" si="251"/>
        <v>41839.056597222218</v>
      </c>
    </row>
    <row r="3997" spans="1:20" ht="49" x14ac:dyDescent="0.25">
      <c r="A3997" s="6">
        <f t="shared" si="248"/>
        <v>35</v>
      </c>
      <c r="B3997">
        <v>3995</v>
      </c>
      <c r="C3997" s="3" t="s">
        <v>3991</v>
      </c>
      <c r="D3997" s="3" t="s">
        <v>8101</v>
      </c>
      <c r="E3997">
        <v>200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42019.350428240738</v>
      </c>
      <c r="T3997" s="10">
        <f t="shared" si="251"/>
        <v>42049.143749999996</v>
      </c>
    </row>
    <row r="3998" spans="1:20" ht="49" x14ac:dyDescent="0.25">
      <c r="A3998" s="6">
        <f t="shared" si="248"/>
        <v>16.566666666666663</v>
      </c>
      <c r="B3998">
        <v>3996</v>
      </c>
      <c r="C3998" s="3" t="s">
        <v>3992</v>
      </c>
      <c r="D3998" s="3" t="s">
        <v>8102</v>
      </c>
      <c r="E3998">
        <v>3000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41949.933611111104</v>
      </c>
      <c r="T3998" s="10">
        <f t="shared" si="251"/>
        <v>41963.336111111108</v>
      </c>
    </row>
    <row r="3999" spans="1:20" ht="49" x14ac:dyDescent="0.25">
      <c r="A3999" s="6">
        <f t="shared" si="248"/>
        <v>0</v>
      </c>
      <c r="B3999">
        <v>3997</v>
      </c>
      <c r="C3999" s="3" t="s">
        <v>3993</v>
      </c>
      <c r="D3999" s="3" t="s">
        <v>8103</v>
      </c>
      <c r="E3999">
        <v>3000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42069.058113425919</v>
      </c>
      <c r="T3999" s="10">
        <f t="shared" si="251"/>
        <v>42099.016446759262</v>
      </c>
    </row>
    <row r="4000" spans="1:20" ht="49" x14ac:dyDescent="0.25">
      <c r="A4000" s="6">
        <f t="shared" si="248"/>
        <v>57.2</v>
      </c>
      <c r="B4000">
        <v>3998</v>
      </c>
      <c r="C4000" s="3" t="s">
        <v>3994</v>
      </c>
      <c r="D4000" s="3" t="s">
        <v>8104</v>
      </c>
      <c r="E4000">
        <v>1250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42061.629930555551</v>
      </c>
      <c r="T4000" s="10">
        <f t="shared" si="251"/>
        <v>42091.588263888887</v>
      </c>
    </row>
    <row r="4001" spans="1:20" ht="49" x14ac:dyDescent="0.25">
      <c r="A4001" s="6">
        <f t="shared" si="248"/>
        <v>16.514285714285716</v>
      </c>
      <c r="B4001">
        <v>3999</v>
      </c>
      <c r="C4001" s="3" t="s">
        <v>3995</v>
      </c>
      <c r="D4001" s="3" t="s">
        <v>8105</v>
      </c>
      <c r="E4001">
        <v>7000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41842.495347222219</v>
      </c>
      <c r="T4001" s="10">
        <f t="shared" si="251"/>
        <v>41882.494317129625</v>
      </c>
    </row>
    <row r="4002" spans="1:20" ht="18" x14ac:dyDescent="0.25">
      <c r="A4002" s="6">
        <f t="shared" si="248"/>
        <v>0.12499999999999734</v>
      </c>
      <c r="B4002">
        <v>4000</v>
      </c>
      <c r="C4002" s="3" t="s">
        <v>3996</v>
      </c>
      <c r="D4002" s="3" t="s">
        <v>8106</v>
      </c>
      <c r="E4002">
        <v>8000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42437.312013888884</v>
      </c>
      <c r="T4002" s="10">
        <f t="shared" si="251"/>
        <v>42497.27034722222</v>
      </c>
    </row>
    <row r="4003" spans="1:20" ht="49" x14ac:dyDescent="0.25">
      <c r="A4003" s="6">
        <f t="shared" si="248"/>
        <v>37.749999999999993</v>
      </c>
      <c r="B4003">
        <v>4001</v>
      </c>
      <c r="C4003" s="3" t="s">
        <v>3997</v>
      </c>
      <c r="D4003" s="3" t="s">
        <v>8107</v>
      </c>
      <c r="E4003">
        <v>1200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42775.630879629629</v>
      </c>
      <c r="T4003" s="10">
        <f t="shared" si="251"/>
        <v>42795.458333333336</v>
      </c>
    </row>
    <row r="4004" spans="1:20" ht="49" x14ac:dyDescent="0.25">
      <c r="A4004" s="6">
        <f t="shared" si="248"/>
        <v>1.8399999999999972</v>
      </c>
      <c r="B4004">
        <v>4002</v>
      </c>
      <c r="C4004" s="3" t="s">
        <v>3998</v>
      </c>
      <c r="D4004" s="3" t="s">
        <v>8108</v>
      </c>
      <c r="E4004">
        <v>1250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41878.710196759253</v>
      </c>
      <c r="T4004" s="10">
        <f t="shared" si="251"/>
        <v>41908.710196759253</v>
      </c>
    </row>
    <row r="4005" spans="1:20" ht="49" x14ac:dyDescent="0.25">
      <c r="A4005" s="6">
        <f t="shared" si="248"/>
        <v>10.050000000000004</v>
      </c>
      <c r="B4005">
        <v>4003</v>
      </c>
      <c r="C4005" s="3" t="s">
        <v>3999</v>
      </c>
      <c r="D4005" s="3" t="s">
        <v>8071</v>
      </c>
      <c r="E4005">
        <v>2000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42020.254016203697</v>
      </c>
      <c r="T4005" s="10">
        <f t="shared" si="251"/>
        <v>42050.254016203697</v>
      </c>
    </row>
    <row r="4006" spans="1:20" ht="18" x14ac:dyDescent="0.25">
      <c r="A4006" s="6">
        <f t="shared" si="248"/>
        <v>0.20000000000000018</v>
      </c>
      <c r="B4006">
        <v>4004</v>
      </c>
      <c r="C4006" s="3" t="s">
        <v>4000</v>
      </c>
      <c r="D4006" s="3" t="s">
        <v>8109</v>
      </c>
      <c r="E4006">
        <v>500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41889.829363425924</v>
      </c>
      <c r="T4006" s="10">
        <f t="shared" si="251"/>
        <v>41919.829363425924</v>
      </c>
    </row>
    <row r="4007" spans="1:20" ht="49" x14ac:dyDescent="0.25">
      <c r="A4007" s="6">
        <f t="shared" si="248"/>
        <v>1.3333333333333308</v>
      </c>
      <c r="B4007">
        <v>4005</v>
      </c>
      <c r="C4007" s="3" t="s">
        <v>4001</v>
      </c>
      <c r="D4007" s="3" t="s">
        <v>8110</v>
      </c>
      <c r="E4007">
        <v>3000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41872.474363425921</v>
      </c>
      <c r="T4007" s="10">
        <f t="shared" si="251"/>
        <v>41932.474363425921</v>
      </c>
    </row>
    <row r="4008" spans="1:20" ht="49" x14ac:dyDescent="0.25">
      <c r="A4008" s="6">
        <f t="shared" si="248"/>
        <v>6.6666666666659324E-3</v>
      </c>
      <c r="B4008">
        <v>4006</v>
      </c>
      <c r="C4008" s="3" t="s">
        <v>4002</v>
      </c>
      <c r="D4008" s="3" t="s">
        <v>8111</v>
      </c>
      <c r="E4008">
        <v>30000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42391.439664351848</v>
      </c>
      <c r="T4008" s="10">
        <f t="shared" si="251"/>
        <v>42416.439664351848</v>
      </c>
    </row>
    <row r="4009" spans="1:20" ht="49" x14ac:dyDescent="0.25">
      <c r="A4009" s="6">
        <f t="shared" si="248"/>
        <v>0.24999999999999467</v>
      </c>
      <c r="B4009">
        <v>4007</v>
      </c>
      <c r="C4009" s="3" t="s">
        <v>4003</v>
      </c>
      <c r="D4009" s="3" t="s">
        <v>8112</v>
      </c>
      <c r="E4009">
        <v>2000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41848.439594907402</v>
      </c>
      <c r="T4009" s="10">
        <f t="shared" si="251"/>
        <v>41877.352777777778</v>
      </c>
    </row>
    <row r="4010" spans="1:20" ht="49" x14ac:dyDescent="0.25">
      <c r="A4010" s="6">
        <f t="shared" si="248"/>
        <v>6.0000000000000053</v>
      </c>
      <c r="B4010">
        <v>4008</v>
      </c>
      <c r="C4010" s="3" t="s">
        <v>4004</v>
      </c>
      <c r="D4010" s="3" t="s">
        <v>8113</v>
      </c>
      <c r="E4010">
        <v>1000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42177.630868055552</v>
      </c>
      <c r="T4010" s="10">
        <f t="shared" si="251"/>
        <v>42207.630868055552</v>
      </c>
    </row>
    <row r="4011" spans="1:20" ht="49" x14ac:dyDescent="0.25">
      <c r="A4011" s="6">
        <f t="shared" si="248"/>
        <v>3.8860103626943032</v>
      </c>
      <c r="B4011">
        <v>4009</v>
      </c>
      <c r="C4011" s="3" t="s">
        <v>4005</v>
      </c>
      <c r="D4011" s="3" t="s">
        <v>8114</v>
      </c>
      <c r="E4011">
        <v>1930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41851.367592592593</v>
      </c>
      <c r="T4011" s="10">
        <f t="shared" si="251"/>
        <v>41891.367592592593</v>
      </c>
    </row>
    <row r="4012" spans="1:20" ht="49" x14ac:dyDescent="0.25">
      <c r="A4012" s="6">
        <f t="shared" si="248"/>
        <v>24.194444444444439</v>
      </c>
      <c r="B4012">
        <v>4010</v>
      </c>
      <c r="C4012" s="3" t="s">
        <v>4006</v>
      </c>
      <c r="D4012" s="3" t="s">
        <v>8115</v>
      </c>
      <c r="E4012">
        <v>7200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41921.437106481477</v>
      </c>
      <c r="T4012" s="10">
        <f t="shared" si="251"/>
        <v>41938.437106481477</v>
      </c>
    </row>
    <row r="4013" spans="1:20" ht="49" x14ac:dyDescent="0.25">
      <c r="A4013" s="6">
        <f t="shared" si="248"/>
        <v>7.5999999999999961</v>
      </c>
      <c r="B4013">
        <v>4011</v>
      </c>
      <c r="C4013" s="3" t="s">
        <v>4007</v>
      </c>
      <c r="D4013" s="3" t="s">
        <v>8116</v>
      </c>
      <c r="E4013">
        <v>250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42002.211550925924</v>
      </c>
      <c r="T4013" s="10">
        <f t="shared" si="251"/>
        <v>42032.211550925924</v>
      </c>
    </row>
    <row r="4014" spans="1:20" ht="49" x14ac:dyDescent="0.25">
      <c r="A4014" s="6">
        <f t="shared" si="248"/>
        <v>0</v>
      </c>
      <c r="B4014">
        <v>4012</v>
      </c>
      <c r="C4014" s="3" t="s">
        <v>4008</v>
      </c>
      <c r="D4014" s="3" t="s">
        <v>8117</v>
      </c>
      <c r="E4014">
        <v>575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42096.211215277777</v>
      </c>
      <c r="T4014" s="10">
        <f t="shared" si="251"/>
        <v>42126.211215277777</v>
      </c>
    </row>
    <row r="4015" spans="1:20" ht="49" x14ac:dyDescent="0.25">
      <c r="A4015" s="6">
        <f t="shared" si="248"/>
        <v>1.3000000000000012</v>
      </c>
      <c r="B4015">
        <v>4013</v>
      </c>
      <c r="C4015" s="3" t="s">
        <v>4009</v>
      </c>
      <c r="D4015" s="3" t="s">
        <v>8118</v>
      </c>
      <c r="E4015">
        <v>2000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42020.967858796292</v>
      </c>
      <c r="T4015" s="10">
        <f t="shared" si="251"/>
        <v>42050.967858796292</v>
      </c>
    </row>
    <row r="4016" spans="1:20" ht="49" x14ac:dyDescent="0.25">
      <c r="A4016" s="6">
        <f t="shared" si="248"/>
        <v>0</v>
      </c>
      <c r="B4016">
        <v>4014</v>
      </c>
      <c r="C4016" s="3" t="s">
        <v>4010</v>
      </c>
      <c r="D4016" s="3" t="s">
        <v>8119</v>
      </c>
      <c r="E4016">
        <v>9000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42418.912835648145</v>
      </c>
      <c r="T4016" s="10">
        <f t="shared" si="251"/>
        <v>42433.912835648145</v>
      </c>
    </row>
    <row r="4017" spans="1:20" ht="49" x14ac:dyDescent="0.25">
      <c r="A4017" s="6">
        <f t="shared" si="248"/>
        <v>1.4285714285711126E-2</v>
      </c>
      <c r="B4017">
        <v>4015</v>
      </c>
      <c r="C4017" s="3" t="s">
        <v>4011</v>
      </c>
      <c r="D4017" s="3" t="s">
        <v>8120</v>
      </c>
      <c r="E4017">
        <v>7000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42174.447488425918</v>
      </c>
      <c r="T4017" s="10">
        <f t="shared" si="251"/>
        <v>42204.447488425918</v>
      </c>
    </row>
    <row r="4018" spans="1:20" ht="49" x14ac:dyDescent="0.25">
      <c r="A4018" s="6">
        <f t="shared" si="248"/>
        <v>14.000000000000002</v>
      </c>
      <c r="B4018">
        <v>4016</v>
      </c>
      <c r="C4018" s="3" t="s">
        <v>4012</v>
      </c>
      <c r="D4018" s="3" t="s">
        <v>8121</v>
      </c>
      <c r="E4018">
        <v>500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41869.539351851847</v>
      </c>
      <c r="T4018" s="10">
        <f t="shared" si="251"/>
        <v>41899.539351851847</v>
      </c>
    </row>
    <row r="4019" spans="1:20" ht="49" x14ac:dyDescent="0.25">
      <c r="A4019" s="6">
        <f t="shared" si="248"/>
        <v>1.0499999999999954</v>
      </c>
      <c r="B4019">
        <v>4017</v>
      </c>
      <c r="C4019" s="3" t="s">
        <v>4013</v>
      </c>
      <c r="D4019" s="3" t="s">
        <v>8122</v>
      </c>
      <c r="E4019">
        <v>10000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41856.338819444441</v>
      </c>
      <c r="T4019" s="10">
        <f t="shared" si="251"/>
        <v>41886.338819444441</v>
      </c>
    </row>
    <row r="4020" spans="1:20" ht="33" x14ac:dyDescent="0.25">
      <c r="A4020" s="6">
        <f t="shared" si="248"/>
        <v>8.6666666666666679</v>
      </c>
      <c r="B4020">
        <v>4018</v>
      </c>
      <c r="C4020" s="3" t="s">
        <v>4014</v>
      </c>
      <c r="D4020" s="3" t="s">
        <v>8123</v>
      </c>
      <c r="E4020">
        <v>1500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42620.577638888884</v>
      </c>
      <c r="T4020" s="10">
        <f t="shared" si="251"/>
        <v>42650.577638888884</v>
      </c>
    </row>
    <row r="4021" spans="1:20" ht="49" x14ac:dyDescent="0.25">
      <c r="A4021" s="6">
        <f t="shared" si="248"/>
        <v>0.82857142857143407</v>
      </c>
      <c r="B4021">
        <v>4019</v>
      </c>
      <c r="C4021" s="3" t="s">
        <v>4015</v>
      </c>
      <c r="D4021" s="3" t="s">
        <v>8124</v>
      </c>
      <c r="E4021">
        <v>3500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42417.342546296299</v>
      </c>
      <c r="T4021" s="10">
        <f t="shared" si="251"/>
        <v>42475.352777777771</v>
      </c>
    </row>
    <row r="4022" spans="1:20" ht="49" x14ac:dyDescent="0.25">
      <c r="A4022" s="6">
        <f t="shared" si="248"/>
        <v>16.666666666666664</v>
      </c>
      <c r="B4022">
        <v>4020</v>
      </c>
      <c r="C4022" s="3" t="s">
        <v>4016</v>
      </c>
      <c r="D4022" s="3" t="s">
        <v>8125</v>
      </c>
      <c r="E4022">
        <v>600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42056.857627314814</v>
      </c>
      <c r="T4022" s="10">
        <f t="shared" si="251"/>
        <v>42086.815960648142</v>
      </c>
    </row>
    <row r="4023" spans="1:20" ht="49" x14ac:dyDescent="0.25">
      <c r="A4023" s="6">
        <f t="shared" si="248"/>
        <v>0.83333333333333037</v>
      </c>
      <c r="B4023">
        <v>4021</v>
      </c>
      <c r="C4023" s="3" t="s">
        <v>4017</v>
      </c>
      <c r="D4023" s="3" t="s">
        <v>8126</v>
      </c>
      <c r="E4023">
        <v>15000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41878.578217592592</v>
      </c>
      <c r="T4023" s="10">
        <f t="shared" si="251"/>
        <v>41938.578217592592</v>
      </c>
    </row>
    <row r="4024" spans="1:20" ht="33" x14ac:dyDescent="0.25">
      <c r="A4024" s="6">
        <f t="shared" si="248"/>
        <v>69.561111111111117</v>
      </c>
      <c r="B4024">
        <v>4022</v>
      </c>
      <c r="C4024" s="3" t="s">
        <v>4018</v>
      </c>
      <c r="D4024" s="3" t="s">
        <v>8127</v>
      </c>
      <c r="E4024">
        <v>18000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41990.250775462955</v>
      </c>
      <c r="T4024" s="10">
        <f t="shared" si="251"/>
        <v>42035.787499999999</v>
      </c>
    </row>
    <row r="4025" spans="1:20" ht="49" x14ac:dyDescent="0.25">
      <c r="A4025" s="6">
        <f t="shared" si="248"/>
        <v>0</v>
      </c>
      <c r="B4025">
        <v>4023</v>
      </c>
      <c r="C4025" s="3" t="s">
        <v>4019</v>
      </c>
      <c r="D4025" s="3" t="s">
        <v>8128</v>
      </c>
      <c r="E4025">
        <v>7000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42408.666238425918</v>
      </c>
      <c r="T4025" s="10">
        <f t="shared" si="251"/>
        <v>42453.624571759261</v>
      </c>
    </row>
    <row r="4026" spans="1:20" ht="49" x14ac:dyDescent="0.25">
      <c r="A4026" s="6">
        <f t="shared" si="248"/>
        <v>1.2499999999999956</v>
      </c>
      <c r="B4026">
        <v>4024</v>
      </c>
      <c r="C4026" s="3" t="s">
        <v>4020</v>
      </c>
      <c r="D4026" s="3" t="s">
        <v>8129</v>
      </c>
      <c r="E4026">
        <v>800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42217.336770833332</v>
      </c>
      <c r="T4026" s="10">
        <f t="shared" si="251"/>
        <v>42247.336770833332</v>
      </c>
    </row>
    <row r="4027" spans="1:20" ht="49" x14ac:dyDescent="0.25">
      <c r="A4027" s="6">
        <f t="shared" si="248"/>
        <v>5.0000000000000044</v>
      </c>
      <c r="B4027">
        <v>4025</v>
      </c>
      <c r="C4027" s="3" t="s">
        <v>4021</v>
      </c>
      <c r="D4027" s="3" t="s">
        <v>8130</v>
      </c>
      <c r="E4027">
        <v>5000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42150.904351851852</v>
      </c>
      <c r="T4027" s="10">
        <f t="shared" si="251"/>
        <v>42210.904351851852</v>
      </c>
    </row>
    <row r="4028" spans="1:20" ht="49" x14ac:dyDescent="0.25">
      <c r="A4028" s="6">
        <f t="shared" si="248"/>
        <v>0</v>
      </c>
      <c r="B4028">
        <v>4026</v>
      </c>
      <c r="C4028" s="3" t="s">
        <v>4022</v>
      </c>
      <c r="D4028" s="3" t="s">
        <v>8131</v>
      </c>
      <c r="E4028">
        <v>4000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42282.322210648148</v>
      </c>
      <c r="T4028" s="10">
        <f t="shared" si="251"/>
        <v>42342.363877314812</v>
      </c>
    </row>
    <row r="4029" spans="1:20" ht="49" x14ac:dyDescent="0.25">
      <c r="A4029" s="6">
        <f t="shared" si="248"/>
        <v>7.1666666666666661</v>
      </c>
      <c r="B4029">
        <v>4027</v>
      </c>
      <c r="C4029" s="3" t="s">
        <v>4023</v>
      </c>
      <c r="D4029" s="3" t="s">
        <v>8132</v>
      </c>
      <c r="E4029">
        <v>3000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42768.637511574074</v>
      </c>
      <c r="T4029" s="10">
        <f t="shared" si="251"/>
        <v>42788.708333333336</v>
      </c>
    </row>
    <row r="4030" spans="1:20" ht="49" x14ac:dyDescent="0.25">
      <c r="A4030" s="6">
        <f t="shared" si="248"/>
        <v>28.049999999999997</v>
      </c>
      <c r="B4030">
        <v>4028</v>
      </c>
      <c r="C4030" s="3" t="s">
        <v>4024</v>
      </c>
      <c r="D4030" s="3" t="s">
        <v>8133</v>
      </c>
      <c r="E4030">
        <v>2000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41765.605324074073</v>
      </c>
      <c r="T4030" s="10">
        <f t="shared" si="251"/>
        <v>41795.605324074073</v>
      </c>
    </row>
    <row r="4031" spans="1:20" ht="49" x14ac:dyDescent="0.25">
      <c r="A4031" s="6">
        <f t="shared" si="248"/>
        <v>0</v>
      </c>
      <c r="B4031">
        <v>4029</v>
      </c>
      <c r="C4031" s="3" t="s">
        <v>4025</v>
      </c>
      <c r="D4031" s="3" t="s">
        <v>8134</v>
      </c>
      <c r="E4031">
        <v>20000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42321.691782407412</v>
      </c>
      <c r="T4031" s="10">
        <f t="shared" si="251"/>
        <v>42351.691782407412</v>
      </c>
    </row>
    <row r="4032" spans="1:20" ht="49" x14ac:dyDescent="0.25">
      <c r="A4032" s="6">
        <f t="shared" si="248"/>
        <v>16.000000000000004</v>
      </c>
      <c r="B4032">
        <v>4030</v>
      </c>
      <c r="C4032" s="3" t="s">
        <v>4026</v>
      </c>
      <c r="D4032" s="3" t="s">
        <v>8135</v>
      </c>
      <c r="E4032">
        <v>2500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42374.321747685179</v>
      </c>
      <c r="T4032" s="10">
        <f t="shared" si="251"/>
        <v>42403.450694444437</v>
      </c>
    </row>
    <row r="4033" spans="1:20" ht="49" x14ac:dyDescent="0.25">
      <c r="A4033" s="6">
        <f t="shared" si="248"/>
        <v>0</v>
      </c>
      <c r="B4033">
        <v>4031</v>
      </c>
      <c r="C4033" s="3" t="s">
        <v>4027</v>
      </c>
      <c r="D4033" s="3" t="s">
        <v>8136</v>
      </c>
      <c r="E4033">
        <v>5000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41941.251898148148</v>
      </c>
      <c r="T4033" s="10">
        <f t="shared" si="251"/>
        <v>41991.293564814812</v>
      </c>
    </row>
    <row r="4034" spans="1:20" ht="49" x14ac:dyDescent="0.25">
      <c r="A4034" s="6">
        <f t="shared" si="248"/>
        <v>6.8287037037037095</v>
      </c>
      <c r="B4034">
        <v>4032</v>
      </c>
      <c r="C4034" s="3" t="s">
        <v>4028</v>
      </c>
      <c r="D4034" s="3" t="s">
        <v>8137</v>
      </c>
      <c r="E4034">
        <v>6048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42293.47587962963</v>
      </c>
      <c r="T4034" s="10">
        <f t="shared" si="251"/>
        <v>42353.517546296294</v>
      </c>
    </row>
    <row r="4035" spans="1:20" ht="49" x14ac:dyDescent="0.25">
      <c r="A4035" s="6">
        <f t="shared" ref="A4035:A4098" si="252">((F4035-E4035)/E4035+1)*100</f>
        <v>25.698702928870286</v>
      </c>
      <c r="B4035">
        <v>4033</v>
      </c>
      <c r="C4035" s="3" t="s">
        <v>4029</v>
      </c>
      <c r="D4035" s="3" t="s">
        <v>8138</v>
      </c>
      <c r="E4035">
        <v>23900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>
        <f t="shared" ref="P4035:P4098" si="253">F4035/M4035</f>
        <v>65.340319148936175</v>
      </c>
      <c r="Q4035" t="s">
        <v>8317</v>
      </c>
      <c r="R4035" t="s">
        <v>8318</v>
      </c>
      <c r="S4035" s="10">
        <f t="shared" ref="S4035:S4098" si="254">(((K4035/60)/60)/24)+DATE(1970,1,1)+(-8/24)</f>
        <v>42613.93546296296</v>
      </c>
      <c r="T4035" s="10">
        <f t="shared" ref="T4035:T4098" si="255">(((J4035/60)/60)/24)+DATE(1970,1,1)+(-8/24)</f>
        <v>42645.041666666664</v>
      </c>
    </row>
    <row r="4036" spans="1:20" ht="49" x14ac:dyDescent="0.25">
      <c r="A4036" s="6">
        <f t="shared" si="252"/>
        <v>1.4814814814814836</v>
      </c>
      <c r="B4036">
        <v>4034</v>
      </c>
      <c r="C4036" s="3" t="s">
        <v>4030</v>
      </c>
      <c r="D4036" s="3" t="s">
        <v>8139</v>
      </c>
      <c r="E4036">
        <v>13500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42067.614004629628</v>
      </c>
      <c r="T4036" s="10">
        <f t="shared" si="255"/>
        <v>42097.572337962956</v>
      </c>
    </row>
    <row r="4037" spans="1:20" ht="33" x14ac:dyDescent="0.25">
      <c r="A4037" s="6">
        <f t="shared" si="252"/>
        <v>36.850000000000009</v>
      </c>
      <c r="B4037">
        <v>4035</v>
      </c>
      <c r="C4037" s="3" t="s">
        <v>4031</v>
      </c>
      <c r="D4037" s="3" t="s">
        <v>8140</v>
      </c>
      <c r="E4037">
        <v>10000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41903.549618055549</v>
      </c>
      <c r="T4037" s="10">
        <f t="shared" si="255"/>
        <v>41933.549618055549</v>
      </c>
    </row>
    <row r="4038" spans="1:20" ht="49" x14ac:dyDescent="0.25">
      <c r="A4038" s="6">
        <f t="shared" si="252"/>
        <v>47.050000000000004</v>
      </c>
      <c r="B4038">
        <v>4036</v>
      </c>
      <c r="C4038" s="3" t="s">
        <v>4032</v>
      </c>
      <c r="D4038" s="3" t="s">
        <v>7438</v>
      </c>
      <c r="E4038">
        <v>6000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41804.603749999995</v>
      </c>
      <c r="T4038" s="10">
        <f t="shared" si="255"/>
        <v>41821.604166666664</v>
      </c>
    </row>
    <row r="4039" spans="1:20" ht="49" x14ac:dyDescent="0.25">
      <c r="A4039" s="6">
        <f t="shared" si="252"/>
        <v>11.428571428571432</v>
      </c>
      <c r="B4039">
        <v>4037</v>
      </c>
      <c r="C4039" s="3" t="s">
        <v>4033</v>
      </c>
      <c r="D4039" s="3" t="s">
        <v>8141</v>
      </c>
      <c r="E4039">
        <v>700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42496.737442129634</v>
      </c>
      <c r="T4039" s="10">
        <f t="shared" si="255"/>
        <v>42514.267361111109</v>
      </c>
    </row>
    <row r="4040" spans="1:20" ht="49" x14ac:dyDescent="0.25">
      <c r="A4040" s="6">
        <f t="shared" si="252"/>
        <v>12.039999999999996</v>
      </c>
      <c r="B4040">
        <v>4038</v>
      </c>
      <c r="C4040" s="3" t="s">
        <v>4034</v>
      </c>
      <c r="D4040" s="3" t="s">
        <v>8142</v>
      </c>
      <c r="E4040">
        <v>2500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41869.46539351852</v>
      </c>
      <c r="T4040" s="10">
        <f t="shared" si="255"/>
        <v>41929.46539351852</v>
      </c>
    </row>
    <row r="4041" spans="1:20" ht="33" x14ac:dyDescent="0.25">
      <c r="A4041" s="6">
        <f t="shared" si="252"/>
        <v>60</v>
      </c>
      <c r="B4041">
        <v>4039</v>
      </c>
      <c r="C4041" s="3" t="s">
        <v>4035</v>
      </c>
      <c r="D4041" s="3" t="s">
        <v>8143</v>
      </c>
      <c r="E4041">
        <v>500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42305.337581018517</v>
      </c>
      <c r="T4041" s="10">
        <f t="shared" si="255"/>
        <v>42338.915972222218</v>
      </c>
    </row>
    <row r="4042" spans="1:20" ht="49" x14ac:dyDescent="0.25">
      <c r="A4042" s="6">
        <f t="shared" si="252"/>
        <v>31.25</v>
      </c>
      <c r="B4042">
        <v>4040</v>
      </c>
      <c r="C4042" s="3" t="s">
        <v>4036</v>
      </c>
      <c r="D4042" s="3" t="s">
        <v>8144</v>
      </c>
      <c r="E4042">
        <v>8000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42143.898194444446</v>
      </c>
      <c r="T4042" s="10">
        <f t="shared" si="255"/>
        <v>42202.791666666664</v>
      </c>
    </row>
    <row r="4043" spans="1:20" ht="33" x14ac:dyDescent="0.25">
      <c r="A4043" s="6">
        <f t="shared" si="252"/>
        <v>0.41999999999999815</v>
      </c>
      <c r="B4043">
        <v>4041</v>
      </c>
      <c r="C4043" s="3" t="s">
        <v>4037</v>
      </c>
      <c r="D4043" s="3" t="s">
        <v>8145</v>
      </c>
      <c r="E4043">
        <v>5000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42559.140671296293</v>
      </c>
      <c r="T4043" s="10">
        <f t="shared" si="255"/>
        <v>42619.140671296293</v>
      </c>
    </row>
    <row r="4044" spans="1:20" ht="49" x14ac:dyDescent="0.25">
      <c r="A4044" s="6">
        <f t="shared" si="252"/>
        <v>0.20999999999999908</v>
      </c>
      <c r="B4044">
        <v>4042</v>
      </c>
      <c r="C4044" s="3" t="s">
        <v>4038</v>
      </c>
      <c r="D4044" s="3" t="s">
        <v>8146</v>
      </c>
      <c r="E4044">
        <v>10000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41994.750740740739</v>
      </c>
      <c r="T4044" s="10">
        <f t="shared" si="255"/>
        <v>42024.469444444439</v>
      </c>
    </row>
    <row r="4045" spans="1:20" ht="49" x14ac:dyDescent="0.25">
      <c r="A4045" s="6">
        <f t="shared" si="252"/>
        <v>0</v>
      </c>
      <c r="B4045">
        <v>4043</v>
      </c>
      <c r="C4045" s="3" t="s">
        <v>4039</v>
      </c>
      <c r="D4045" s="3" t="s">
        <v>8147</v>
      </c>
      <c r="E4045">
        <v>300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41948.624131944445</v>
      </c>
      <c r="T4045" s="10">
        <f t="shared" si="255"/>
        <v>41963.624131944445</v>
      </c>
    </row>
    <row r="4046" spans="1:20" ht="49" x14ac:dyDescent="0.25">
      <c r="A4046" s="6">
        <f t="shared" si="252"/>
        <v>37.5</v>
      </c>
      <c r="B4046">
        <v>4044</v>
      </c>
      <c r="C4046" s="3" t="s">
        <v>4040</v>
      </c>
      <c r="D4046" s="3" t="s">
        <v>8148</v>
      </c>
      <c r="E4046">
        <v>600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42073.886365740742</v>
      </c>
      <c r="T4046" s="10">
        <f t="shared" si="255"/>
        <v>42103.874999999993</v>
      </c>
    </row>
    <row r="4047" spans="1:20" ht="49" x14ac:dyDescent="0.25">
      <c r="A4047" s="6">
        <f t="shared" si="252"/>
        <v>1.9999999999997797E-2</v>
      </c>
      <c r="B4047">
        <v>4045</v>
      </c>
      <c r="C4047" s="3" t="s">
        <v>4041</v>
      </c>
      <c r="D4047" s="3" t="s">
        <v>8149</v>
      </c>
      <c r="E4047">
        <v>5000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41841.867928240739</v>
      </c>
      <c r="T4047" s="10">
        <f t="shared" si="255"/>
        <v>41871.867928240739</v>
      </c>
    </row>
    <row r="4048" spans="1:20" ht="49" x14ac:dyDescent="0.25">
      <c r="A4048" s="6">
        <f t="shared" si="252"/>
        <v>8.2142857142857189</v>
      </c>
      <c r="B4048">
        <v>4046</v>
      </c>
      <c r="C4048" s="3" t="s">
        <v>4042</v>
      </c>
      <c r="D4048" s="3" t="s">
        <v>8150</v>
      </c>
      <c r="E4048">
        <v>5600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41904.317245370366</v>
      </c>
      <c r="T4048" s="10">
        <f t="shared" si="255"/>
        <v>41934.317245370366</v>
      </c>
    </row>
    <row r="4049" spans="1:20" ht="49" x14ac:dyDescent="0.25">
      <c r="A4049" s="6">
        <f t="shared" si="252"/>
        <v>2.200000000000002</v>
      </c>
      <c r="B4049">
        <v>4047</v>
      </c>
      <c r="C4049" s="3" t="s">
        <v>4043</v>
      </c>
      <c r="D4049" s="3" t="s">
        <v>8151</v>
      </c>
      <c r="E4049">
        <v>5000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41990.689155092587</v>
      </c>
      <c r="T4049" s="10">
        <f t="shared" si="255"/>
        <v>42014.708333333336</v>
      </c>
    </row>
    <row r="4050" spans="1:20" ht="49" x14ac:dyDescent="0.25">
      <c r="A4050" s="6">
        <f t="shared" si="252"/>
        <v>17.652941176470595</v>
      </c>
      <c r="B4050">
        <v>4048</v>
      </c>
      <c r="C4050" s="3" t="s">
        <v>4044</v>
      </c>
      <c r="D4050" s="3" t="s">
        <v>8152</v>
      </c>
      <c r="E4050">
        <v>17000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42436.175775462958</v>
      </c>
      <c r="T4050" s="10">
        <f t="shared" si="255"/>
        <v>42471.134108796294</v>
      </c>
    </row>
    <row r="4051" spans="1:20" ht="49" x14ac:dyDescent="0.25">
      <c r="A4051" s="6">
        <f t="shared" si="252"/>
        <v>8.0000000000002292E-2</v>
      </c>
      <c r="B4051">
        <v>4049</v>
      </c>
      <c r="C4051" s="3" t="s">
        <v>4045</v>
      </c>
      <c r="D4051" s="3" t="s">
        <v>8153</v>
      </c>
      <c r="E4051">
        <v>20000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42169.625173611108</v>
      </c>
      <c r="T4051" s="10">
        <f t="shared" si="255"/>
        <v>42199.625173611108</v>
      </c>
    </row>
    <row r="4052" spans="1:20" ht="49" x14ac:dyDescent="0.25">
      <c r="A4052" s="6">
        <f t="shared" si="252"/>
        <v>6.6666666666670427E-2</v>
      </c>
      <c r="B4052">
        <v>4050</v>
      </c>
      <c r="C4052" s="3" t="s">
        <v>4046</v>
      </c>
      <c r="D4052" s="3" t="s">
        <v>8154</v>
      </c>
      <c r="E4052">
        <v>1500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41905.303136574068</v>
      </c>
      <c r="T4052" s="10">
        <f t="shared" si="255"/>
        <v>41935.303136574068</v>
      </c>
    </row>
    <row r="4053" spans="1:20" ht="49" x14ac:dyDescent="0.25">
      <c r="A4053" s="6">
        <f t="shared" si="252"/>
        <v>0</v>
      </c>
      <c r="B4053">
        <v>4051</v>
      </c>
      <c r="C4053" s="3" t="s">
        <v>4047</v>
      </c>
      <c r="D4053" s="3" t="s">
        <v>8155</v>
      </c>
      <c r="E4053">
        <v>500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41761.476817129631</v>
      </c>
      <c r="T4053" s="10">
        <f t="shared" si="255"/>
        <v>41767.953472222223</v>
      </c>
    </row>
    <row r="4054" spans="1:20" ht="65" x14ac:dyDescent="0.25">
      <c r="A4054" s="6">
        <f t="shared" si="252"/>
        <v>37.533333333333331</v>
      </c>
      <c r="B4054">
        <v>4052</v>
      </c>
      <c r="C4054" s="3" t="s">
        <v>4048</v>
      </c>
      <c r="D4054" s="3" t="s">
        <v>8156</v>
      </c>
      <c r="E4054">
        <v>3000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41865.545324074068</v>
      </c>
      <c r="T4054" s="10">
        <f t="shared" si="255"/>
        <v>41925.545324074068</v>
      </c>
    </row>
    <row r="4055" spans="1:20" ht="49" x14ac:dyDescent="0.25">
      <c r="A4055" s="6">
        <f t="shared" si="252"/>
        <v>21.999999999999996</v>
      </c>
      <c r="B4055">
        <v>4053</v>
      </c>
      <c r="C4055" s="3" t="s">
        <v>4049</v>
      </c>
      <c r="D4055" s="3" t="s">
        <v>8157</v>
      </c>
      <c r="E4055">
        <v>500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41928.356805555552</v>
      </c>
      <c r="T4055" s="10">
        <f t="shared" si="255"/>
        <v>41958.499999999993</v>
      </c>
    </row>
    <row r="4056" spans="1:20" ht="49" x14ac:dyDescent="0.25">
      <c r="A4056" s="6">
        <f t="shared" si="252"/>
        <v>0</v>
      </c>
      <c r="B4056">
        <v>4054</v>
      </c>
      <c r="C4056" s="3" t="s">
        <v>4050</v>
      </c>
      <c r="D4056" s="3" t="s">
        <v>8158</v>
      </c>
      <c r="E4056">
        <v>8880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42613.507928240739</v>
      </c>
      <c r="T4056" s="10">
        <f t="shared" si="255"/>
        <v>42643.833333333336</v>
      </c>
    </row>
    <row r="4057" spans="1:20" ht="49" x14ac:dyDescent="0.25">
      <c r="A4057" s="6">
        <f t="shared" si="252"/>
        <v>17.62</v>
      </c>
      <c r="B4057">
        <v>4055</v>
      </c>
      <c r="C4057" s="3" t="s">
        <v>4051</v>
      </c>
      <c r="D4057" s="3" t="s">
        <v>8159</v>
      </c>
      <c r="E4057">
        <v>5000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41779.31517361111</v>
      </c>
      <c r="T4057" s="10">
        <f t="shared" si="255"/>
        <v>41809.31517361111</v>
      </c>
    </row>
    <row r="4058" spans="1:20" ht="49" x14ac:dyDescent="0.25">
      <c r="A4058" s="6">
        <f t="shared" si="252"/>
        <v>53</v>
      </c>
      <c r="B4058">
        <v>4056</v>
      </c>
      <c r="C4058" s="3" t="s">
        <v>4052</v>
      </c>
      <c r="D4058" s="3" t="s">
        <v>8160</v>
      </c>
      <c r="E4058">
        <v>1500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42534.599988425929</v>
      </c>
      <c r="T4058" s="10">
        <f t="shared" si="255"/>
        <v>42554.499305555553</v>
      </c>
    </row>
    <row r="4059" spans="1:20" ht="49" x14ac:dyDescent="0.25">
      <c r="A4059" s="6">
        <f t="shared" si="252"/>
        <v>22.142857142857142</v>
      </c>
      <c r="B4059">
        <v>4057</v>
      </c>
      <c r="C4059" s="3" t="s">
        <v>4053</v>
      </c>
      <c r="D4059" s="3" t="s">
        <v>8161</v>
      </c>
      <c r="E4059">
        <v>3500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42310.635185185187</v>
      </c>
      <c r="T4059" s="10">
        <f t="shared" si="255"/>
        <v>42333.624999999993</v>
      </c>
    </row>
    <row r="4060" spans="1:20" ht="49" x14ac:dyDescent="0.25">
      <c r="A4060" s="6">
        <f t="shared" si="252"/>
        <v>2.5333333333333319</v>
      </c>
      <c r="B4060">
        <v>4058</v>
      </c>
      <c r="C4060" s="3" t="s">
        <v>4054</v>
      </c>
      <c r="D4060" s="3" t="s">
        <v>8162</v>
      </c>
      <c r="E4060">
        <v>3750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42445.727361111109</v>
      </c>
      <c r="T4060" s="10">
        <f t="shared" si="255"/>
        <v>42460.832638888889</v>
      </c>
    </row>
    <row r="4061" spans="1:20" ht="49" x14ac:dyDescent="0.25">
      <c r="A4061" s="6">
        <f t="shared" si="252"/>
        <v>2.5000000000000022</v>
      </c>
      <c r="B4061">
        <v>4059</v>
      </c>
      <c r="C4061" s="3" t="s">
        <v>4055</v>
      </c>
      <c r="D4061" s="3" t="s">
        <v>8163</v>
      </c>
      <c r="E4061">
        <v>10000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41866.307314814811</v>
      </c>
      <c r="T4061" s="10">
        <f t="shared" si="255"/>
        <v>41897.791666666664</v>
      </c>
    </row>
    <row r="4062" spans="1:20" ht="49" x14ac:dyDescent="0.25">
      <c r="A4062" s="6">
        <f t="shared" si="252"/>
        <v>2.849999999999997</v>
      </c>
      <c r="B4062">
        <v>4060</v>
      </c>
      <c r="C4062" s="3" t="s">
        <v>4056</v>
      </c>
      <c r="D4062" s="3" t="s">
        <v>8164</v>
      </c>
      <c r="E4062">
        <v>10000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41779.361759259256</v>
      </c>
      <c r="T4062" s="10">
        <f t="shared" si="255"/>
        <v>41813.333333333328</v>
      </c>
    </row>
    <row r="4063" spans="1:20" ht="33" x14ac:dyDescent="0.25">
      <c r="A4063" s="6">
        <f t="shared" si="252"/>
        <v>0</v>
      </c>
      <c r="B4063">
        <v>4061</v>
      </c>
      <c r="C4063" s="3" t="s">
        <v>4057</v>
      </c>
      <c r="D4063" s="3" t="s">
        <v>8165</v>
      </c>
      <c r="E4063">
        <v>525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42420.808136574073</v>
      </c>
      <c r="T4063" s="10">
        <f t="shared" si="255"/>
        <v>42480.766469907401</v>
      </c>
    </row>
    <row r="4064" spans="1:20" ht="49" x14ac:dyDescent="0.25">
      <c r="A4064" s="6">
        <f t="shared" si="252"/>
        <v>2.4499999999999966</v>
      </c>
      <c r="B4064">
        <v>4062</v>
      </c>
      <c r="C4064" s="3" t="s">
        <v>4058</v>
      </c>
      <c r="D4064" s="3" t="s">
        <v>8166</v>
      </c>
      <c r="E4064">
        <v>20000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42523.405879629623</v>
      </c>
      <c r="T4064" s="10">
        <f t="shared" si="255"/>
        <v>42553.405879629623</v>
      </c>
    </row>
    <row r="4065" spans="1:20" ht="49" x14ac:dyDescent="0.25">
      <c r="A4065" s="6">
        <f t="shared" si="252"/>
        <v>1.4210526315789451</v>
      </c>
      <c r="B4065">
        <v>4063</v>
      </c>
      <c r="C4065" s="3" t="s">
        <v>4059</v>
      </c>
      <c r="D4065" s="3" t="s">
        <v>8167</v>
      </c>
      <c r="E4065">
        <v>9500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41787.348194444443</v>
      </c>
      <c r="T4065" s="10">
        <f t="shared" si="255"/>
        <v>41817.348194444443</v>
      </c>
    </row>
    <row r="4066" spans="1:20" ht="49" x14ac:dyDescent="0.25">
      <c r="A4066" s="6">
        <f t="shared" si="252"/>
        <v>19.25</v>
      </c>
      <c r="B4066">
        <v>4064</v>
      </c>
      <c r="C4066" s="3" t="s">
        <v>4060</v>
      </c>
      <c r="D4066" s="3" t="s">
        <v>8168</v>
      </c>
      <c r="E4066">
        <v>2000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42093.254930555551</v>
      </c>
      <c r="T4066" s="10">
        <f t="shared" si="255"/>
        <v>42123.254930555551</v>
      </c>
    </row>
    <row r="4067" spans="1:20" ht="33" x14ac:dyDescent="0.25">
      <c r="A4067" s="6">
        <f t="shared" si="252"/>
        <v>0.67500000000000338</v>
      </c>
      <c r="B4067">
        <v>4065</v>
      </c>
      <c r="C4067" s="3" t="s">
        <v>4061</v>
      </c>
      <c r="D4067" s="3" t="s">
        <v>8169</v>
      </c>
      <c r="E4067">
        <v>4000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41833.61818287037</v>
      </c>
      <c r="T4067" s="10">
        <f t="shared" si="255"/>
        <v>41863.61818287037</v>
      </c>
    </row>
    <row r="4068" spans="1:20" ht="49" x14ac:dyDescent="0.25">
      <c r="A4068" s="6">
        <f t="shared" si="252"/>
        <v>0.16666666666667052</v>
      </c>
      <c r="B4068">
        <v>4066</v>
      </c>
      <c r="C4068" s="3" t="s">
        <v>4062</v>
      </c>
      <c r="D4068" s="3" t="s">
        <v>8170</v>
      </c>
      <c r="E4068">
        <v>15000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42478.705879629626</v>
      </c>
      <c r="T4068" s="10">
        <f t="shared" si="255"/>
        <v>42508.705879629626</v>
      </c>
    </row>
    <row r="4069" spans="1:20" ht="49" x14ac:dyDescent="0.25">
      <c r="A4069" s="6">
        <f t="shared" si="252"/>
        <v>60.9</v>
      </c>
      <c r="B4069">
        <v>4067</v>
      </c>
      <c r="C4069" s="3" t="s">
        <v>4063</v>
      </c>
      <c r="D4069" s="3" t="s">
        <v>7998</v>
      </c>
      <c r="E4069">
        <v>5000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42234.784143518518</v>
      </c>
      <c r="T4069" s="10">
        <f t="shared" si="255"/>
        <v>42274.784143518518</v>
      </c>
    </row>
    <row r="4070" spans="1:20" ht="33" x14ac:dyDescent="0.25">
      <c r="A4070" s="6">
        <f t="shared" si="252"/>
        <v>0.99999999999998979</v>
      </c>
      <c r="B4070">
        <v>4068</v>
      </c>
      <c r="C4070" s="3" t="s">
        <v>4064</v>
      </c>
      <c r="D4070" s="3" t="s">
        <v>8171</v>
      </c>
      <c r="E4070">
        <v>3495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42718.630266203698</v>
      </c>
      <c r="T4070" s="10">
        <f t="shared" si="255"/>
        <v>42748.628472222219</v>
      </c>
    </row>
    <row r="4071" spans="1:20" ht="49" x14ac:dyDescent="0.25">
      <c r="A4071" s="6">
        <f t="shared" si="252"/>
        <v>34.4</v>
      </c>
      <c r="B4071">
        <v>4069</v>
      </c>
      <c r="C4071" s="3" t="s">
        <v>4065</v>
      </c>
      <c r="D4071" s="3" t="s">
        <v>8172</v>
      </c>
      <c r="E4071">
        <v>1250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42022.328194444439</v>
      </c>
      <c r="T4071" s="10">
        <f t="shared" si="255"/>
        <v>42063.166666666664</v>
      </c>
    </row>
    <row r="4072" spans="1:20" ht="33" x14ac:dyDescent="0.25">
      <c r="A4072" s="6">
        <f t="shared" si="252"/>
        <v>16.500000000000004</v>
      </c>
      <c r="B4072">
        <v>4070</v>
      </c>
      <c r="C4072" s="3" t="s">
        <v>4066</v>
      </c>
      <c r="D4072" s="3" t="s">
        <v>8173</v>
      </c>
      <c r="E4072">
        <v>1000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42031.333564814813</v>
      </c>
      <c r="T4072" s="10">
        <f t="shared" si="255"/>
        <v>42063.791666666664</v>
      </c>
    </row>
    <row r="4073" spans="1:20" ht="49" x14ac:dyDescent="0.25">
      <c r="A4073" s="6">
        <f t="shared" si="252"/>
        <v>0</v>
      </c>
      <c r="B4073">
        <v>4071</v>
      </c>
      <c r="C4073" s="3" t="s">
        <v>4067</v>
      </c>
      <c r="D4073" s="3" t="s">
        <v>8174</v>
      </c>
      <c r="E4073">
        <v>20000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42700.47142361111</v>
      </c>
      <c r="T4073" s="10">
        <f t="shared" si="255"/>
        <v>42730.47142361111</v>
      </c>
    </row>
    <row r="4074" spans="1:20" ht="49" x14ac:dyDescent="0.25">
      <c r="A4074" s="6">
        <f t="shared" si="252"/>
        <v>0.40000000000000036</v>
      </c>
      <c r="B4074">
        <v>4072</v>
      </c>
      <c r="C4074" s="3" t="s">
        <v>4068</v>
      </c>
      <c r="D4074" s="3" t="s">
        <v>8175</v>
      </c>
      <c r="E4074">
        <v>1000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41812.441099537034</v>
      </c>
      <c r="T4074" s="10">
        <f t="shared" si="255"/>
        <v>41872.441099537034</v>
      </c>
    </row>
    <row r="4075" spans="1:20" ht="49" x14ac:dyDescent="0.25">
      <c r="A4075" s="6">
        <f t="shared" si="252"/>
        <v>1.0571428571428565</v>
      </c>
      <c r="B4075">
        <v>4073</v>
      </c>
      <c r="C4075" s="3" t="s">
        <v>4069</v>
      </c>
      <c r="D4075" s="3" t="s">
        <v>8176</v>
      </c>
      <c r="E4075">
        <v>3500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42078.011875000004</v>
      </c>
      <c r="T4075" s="10">
        <f t="shared" si="255"/>
        <v>42132.833333333336</v>
      </c>
    </row>
    <row r="4076" spans="1:20" ht="49" x14ac:dyDescent="0.25">
      <c r="A4076" s="6">
        <f t="shared" si="252"/>
        <v>26.727272727272723</v>
      </c>
      <c r="B4076">
        <v>4074</v>
      </c>
      <c r="C4076" s="3" t="s">
        <v>4070</v>
      </c>
      <c r="D4076" s="3" t="s">
        <v>8177</v>
      </c>
      <c r="E4076">
        <v>2750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42283.219618055555</v>
      </c>
      <c r="T4076" s="10">
        <f t="shared" si="255"/>
        <v>42313.261284722219</v>
      </c>
    </row>
    <row r="4077" spans="1:20" ht="49" x14ac:dyDescent="0.25">
      <c r="A4077" s="6">
        <f t="shared" si="252"/>
        <v>28.800000000000004</v>
      </c>
      <c r="B4077">
        <v>4075</v>
      </c>
      <c r="C4077" s="3" t="s">
        <v>4071</v>
      </c>
      <c r="D4077" s="3" t="s">
        <v>8178</v>
      </c>
      <c r="E4077">
        <v>2000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41778.712604166663</v>
      </c>
      <c r="T4077" s="10">
        <f t="shared" si="255"/>
        <v>41820.394444444442</v>
      </c>
    </row>
    <row r="4078" spans="1:20" ht="49" x14ac:dyDescent="0.25">
      <c r="A4078" s="6">
        <f t="shared" si="252"/>
        <v>0</v>
      </c>
      <c r="B4078">
        <v>4076</v>
      </c>
      <c r="C4078" s="3" t="s">
        <v>4072</v>
      </c>
      <c r="D4078" s="3" t="s">
        <v>8179</v>
      </c>
      <c r="E4078">
        <v>700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41905.462372685186</v>
      </c>
      <c r="T4078" s="10">
        <f t="shared" si="255"/>
        <v>41933.493749999994</v>
      </c>
    </row>
    <row r="4079" spans="1:20" ht="49" x14ac:dyDescent="0.25">
      <c r="A4079" s="6">
        <f t="shared" si="252"/>
        <v>8.8999999999999968</v>
      </c>
      <c r="B4079">
        <v>4077</v>
      </c>
      <c r="C4079" s="3" t="s">
        <v>4073</v>
      </c>
      <c r="D4079" s="3" t="s">
        <v>8180</v>
      </c>
      <c r="E4079">
        <v>15000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42695.377245370364</v>
      </c>
      <c r="T4079" s="10">
        <f t="shared" si="255"/>
        <v>42725.377245370364</v>
      </c>
    </row>
    <row r="4080" spans="1:20" ht="49" x14ac:dyDescent="0.25">
      <c r="A4080" s="6">
        <f t="shared" si="252"/>
        <v>0</v>
      </c>
      <c r="B4080">
        <v>4078</v>
      </c>
      <c r="C4080" s="3" t="s">
        <v>4074</v>
      </c>
      <c r="D4080" s="3" t="s">
        <v>8181</v>
      </c>
      <c r="E4080">
        <v>250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42732.454189814809</v>
      </c>
      <c r="T4080" s="10">
        <f t="shared" si="255"/>
        <v>42762.454189814809</v>
      </c>
    </row>
    <row r="4081" spans="1:20" ht="49" x14ac:dyDescent="0.25">
      <c r="A4081" s="6">
        <f t="shared" si="252"/>
        <v>0.16666666666667052</v>
      </c>
      <c r="B4081">
        <v>4079</v>
      </c>
      <c r="C4081" s="3" t="s">
        <v>4075</v>
      </c>
      <c r="D4081" s="3" t="s">
        <v>8182</v>
      </c>
      <c r="E4081">
        <v>3000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42510.605567129627</v>
      </c>
      <c r="T4081" s="10">
        <f t="shared" si="255"/>
        <v>42540.605567129627</v>
      </c>
    </row>
    <row r="4082" spans="1:20" ht="49" x14ac:dyDescent="0.25">
      <c r="A4082" s="6">
        <f t="shared" si="252"/>
        <v>0</v>
      </c>
      <c r="B4082">
        <v>4080</v>
      </c>
      <c r="C4082" s="3" t="s">
        <v>4076</v>
      </c>
      <c r="D4082" s="3" t="s">
        <v>8183</v>
      </c>
      <c r="E4082">
        <v>3000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42511.364768518521</v>
      </c>
      <c r="T4082" s="10">
        <f t="shared" si="255"/>
        <v>42535.45416666667</v>
      </c>
    </row>
    <row r="4083" spans="1:20" ht="49" x14ac:dyDescent="0.25">
      <c r="A4083" s="6">
        <f t="shared" si="252"/>
        <v>15.737410071942449</v>
      </c>
      <c r="B4083">
        <v>4081</v>
      </c>
      <c r="C4083" s="3" t="s">
        <v>4077</v>
      </c>
      <c r="D4083" s="3" t="s">
        <v>8184</v>
      </c>
      <c r="E4083">
        <v>2224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42041.247974537029</v>
      </c>
      <c r="T4083" s="10">
        <f t="shared" si="255"/>
        <v>42071.206307870372</v>
      </c>
    </row>
    <row r="4084" spans="1:20" ht="49" x14ac:dyDescent="0.25">
      <c r="A4084" s="6">
        <f t="shared" si="252"/>
        <v>2.0000000000000018</v>
      </c>
      <c r="B4084">
        <v>4082</v>
      </c>
      <c r="C4084" s="3" t="s">
        <v>4078</v>
      </c>
      <c r="D4084" s="3" t="s">
        <v>8185</v>
      </c>
      <c r="E4084">
        <v>150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42306.855937499997</v>
      </c>
      <c r="T4084" s="10">
        <f t="shared" si="255"/>
        <v>42322.624999999993</v>
      </c>
    </row>
    <row r="4085" spans="1:20" ht="49" x14ac:dyDescent="0.25">
      <c r="A4085" s="6">
        <f t="shared" si="252"/>
        <v>21.685714285714287</v>
      </c>
      <c r="B4085">
        <v>4083</v>
      </c>
      <c r="C4085" s="3" t="s">
        <v>4079</v>
      </c>
      <c r="D4085" s="3" t="s">
        <v>8186</v>
      </c>
      <c r="E4085">
        <v>3500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42353.428425925922</v>
      </c>
      <c r="T4085" s="10">
        <f t="shared" si="255"/>
        <v>42383.428425925922</v>
      </c>
    </row>
    <row r="4086" spans="1:20" ht="49" x14ac:dyDescent="0.25">
      <c r="A4086" s="6">
        <f t="shared" si="252"/>
        <v>0.33333333333332993</v>
      </c>
      <c r="B4086">
        <v>4084</v>
      </c>
      <c r="C4086" s="3" t="s">
        <v>4080</v>
      </c>
      <c r="D4086" s="3" t="s">
        <v>8187</v>
      </c>
      <c r="E4086">
        <v>3000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42622.103078703702</v>
      </c>
      <c r="T4086" s="10">
        <f t="shared" si="255"/>
        <v>42652.103078703702</v>
      </c>
    </row>
    <row r="4087" spans="1:20" ht="49" x14ac:dyDescent="0.25">
      <c r="A4087" s="6">
        <f t="shared" si="252"/>
        <v>0.28571428571428914</v>
      </c>
      <c r="B4087">
        <v>4085</v>
      </c>
      <c r="C4087" s="3" t="s">
        <v>4081</v>
      </c>
      <c r="D4087" s="3" t="s">
        <v>8188</v>
      </c>
      <c r="E4087">
        <v>3500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42058.270543981482</v>
      </c>
      <c r="T4087" s="10">
        <f t="shared" si="255"/>
        <v>42086.832638888889</v>
      </c>
    </row>
    <row r="4088" spans="1:20" ht="49" x14ac:dyDescent="0.25">
      <c r="A4088" s="6">
        <f t="shared" si="252"/>
        <v>4.7000000000000046</v>
      </c>
      <c r="B4088">
        <v>4086</v>
      </c>
      <c r="C4088" s="3" t="s">
        <v>4082</v>
      </c>
      <c r="D4088" s="3" t="s">
        <v>8189</v>
      </c>
      <c r="E4088">
        <v>1000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42304.607627314814</v>
      </c>
      <c r="T4088" s="10">
        <f t="shared" si="255"/>
        <v>42328.833333333336</v>
      </c>
    </row>
    <row r="4089" spans="1:20" ht="18" x14ac:dyDescent="0.25">
      <c r="A4089" s="6">
        <f t="shared" si="252"/>
        <v>0</v>
      </c>
      <c r="B4089">
        <v>4087</v>
      </c>
      <c r="C4089" s="3" t="s">
        <v>4083</v>
      </c>
      <c r="D4089" s="3" t="s">
        <v>8190</v>
      </c>
      <c r="E4089">
        <v>9600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42538.40956018518</v>
      </c>
      <c r="T4089" s="10">
        <f t="shared" si="255"/>
        <v>42568.40956018518</v>
      </c>
    </row>
    <row r="4090" spans="1:20" ht="49" x14ac:dyDescent="0.25">
      <c r="A4090" s="6">
        <f t="shared" si="252"/>
        <v>10.799999999999999</v>
      </c>
      <c r="B4090">
        <v>4088</v>
      </c>
      <c r="C4090" s="3" t="s">
        <v>4084</v>
      </c>
      <c r="D4090" s="3" t="s">
        <v>8191</v>
      </c>
      <c r="E4090">
        <v>2000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41990.27921296296</v>
      </c>
      <c r="T4090" s="10">
        <f t="shared" si="255"/>
        <v>42020.101388888892</v>
      </c>
    </row>
    <row r="4091" spans="1:20" ht="49" x14ac:dyDescent="0.25">
      <c r="A4091" s="6">
        <f t="shared" si="252"/>
        <v>4.8000000000000043</v>
      </c>
      <c r="B4091">
        <v>4089</v>
      </c>
      <c r="C4091" s="3" t="s">
        <v>4085</v>
      </c>
      <c r="D4091" s="3" t="s">
        <v>8192</v>
      </c>
      <c r="E4091">
        <v>5000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42122.399166666662</v>
      </c>
      <c r="T4091" s="10">
        <f t="shared" si="255"/>
        <v>42155.399305555555</v>
      </c>
    </row>
    <row r="4092" spans="1:20" ht="49" x14ac:dyDescent="0.25">
      <c r="A4092" s="6">
        <f t="shared" si="252"/>
        <v>3.2000000000000028</v>
      </c>
      <c r="B4092">
        <v>4090</v>
      </c>
      <c r="C4092" s="3" t="s">
        <v>4086</v>
      </c>
      <c r="D4092" s="3" t="s">
        <v>8193</v>
      </c>
      <c r="E4092">
        <v>1000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42209.339548611104</v>
      </c>
      <c r="T4092" s="10">
        <f t="shared" si="255"/>
        <v>42223.291666666664</v>
      </c>
    </row>
    <row r="4093" spans="1:20" ht="49" x14ac:dyDescent="0.25">
      <c r="A4093" s="6">
        <f t="shared" si="252"/>
        <v>12.749999999999995</v>
      </c>
      <c r="B4093">
        <v>4091</v>
      </c>
      <c r="C4093" s="3" t="s">
        <v>4087</v>
      </c>
      <c r="D4093" s="3" t="s">
        <v>8194</v>
      </c>
      <c r="E4093">
        <v>1600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41990.173043981478</v>
      </c>
      <c r="T4093" s="10">
        <f t="shared" si="255"/>
        <v>42020.173043981478</v>
      </c>
    </row>
    <row r="4094" spans="1:20" ht="49" x14ac:dyDescent="0.25">
      <c r="A4094" s="6">
        <f t="shared" si="252"/>
        <v>1.8181818181817189E-2</v>
      </c>
      <c r="B4094">
        <v>4092</v>
      </c>
      <c r="C4094" s="3" t="s">
        <v>4088</v>
      </c>
      <c r="D4094" s="3" t="s">
        <v>8195</v>
      </c>
      <c r="E4094">
        <v>110000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42038.861655092587</v>
      </c>
      <c r="T4094" s="10">
        <f t="shared" si="255"/>
        <v>42098.81998842593</v>
      </c>
    </row>
    <row r="4095" spans="1:20" ht="49" x14ac:dyDescent="0.25">
      <c r="A4095" s="6">
        <f t="shared" si="252"/>
        <v>2.4000000000000021</v>
      </c>
      <c r="B4095">
        <v>4093</v>
      </c>
      <c r="C4095" s="3" t="s">
        <v>4089</v>
      </c>
      <c r="D4095" s="3" t="s">
        <v>8196</v>
      </c>
      <c r="E4095">
        <v>2500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42178.482557870368</v>
      </c>
      <c r="T4095" s="10">
        <f t="shared" si="255"/>
        <v>42238.482557870368</v>
      </c>
    </row>
    <row r="4096" spans="1:20" ht="49" x14ac:dyDescent="0.25">
      <c r="A4096" s="6">
        <f t="shared" si="252"/>
        <v>36.5</v>
      </c>
      <c r="B4096">
        <v>4094</v>
      </c>
      <c r="C4096" s="3" t="s">
        <v>4090</v>
      </c>
      <c r="D4096" s="3" t="s">
        <v>8197</v>
      </c>
      <c r="E4096">
        <v>2000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41889.753472222219</v>
      </c>
      <c r="T4096" s="10">
        <f t="shared" si="255"/>
        <v>41933.874305555553</v>
      </c>
    </row>
    <row r="4097" spans="1:20" ht="33" x14ac:dyDescent="0.25">
      <c r="A4097" s="6">
        <f t="shared" si="252"/>
        <v>2.6666666666666616</v>
      </c>
      <c r="B4097">
        <v>4095</v>
      </c>
      <c r="C4097" s="3" t="s">
        <v>4091</v>
      </c>
      <c r="D4097" s="3" t="s">
        <v>8198</v>
      </c>
      <c r="E4097">
        <v>30000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42692.698495370372</v>
      </c>
      <c r="T4097" s="10">
        <f t="shared" si="255"/>
        <v>42722.698495370372</v>
      </c>
    </row>
    <row r="4098" spans="1:20" ht="49" x14ac:dyDescent="0.25">
      <c r="A4098" s="6">
        <f t="shared" si="252"/>
        <v>11.428571428571432</v>
      </c>
      <c r="B4098">
        <v>4096</v>
      </c>
      <c r="C4098" s="3" t="s">
        <v>4092</v>
      </c>
      <c r="D4098" s="3" t="s">
        <v>8199</v>
      </c>
      <c r="E4098">
        <v>3500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42750.196979166663</v>
      </c>
      <c r="T4098" s="10">
        <f t="shared" si="255"/>
        <v>42794.035416666658</v>
      </c>
    </row>
    <row r="4099" spans="1:20" ht="49" x14ac:dyDescent="0.25">
      <c r="A4099" s="6">
        <f t="shared" ref="A4099:A4115" si="256">((F4099-E4099)/E4099+1)*100</f>
        <v>0</v>
      </c>
      <c r="B4099">
        <v>4097</v>
      </c>
      <c r="C4099" s="3" t="s">
        <v>4093</v>
      </c>
      <c r="D4099" s="3" t="s">
        <v>8200</v>
      </c>
      <c r="E4099">
        <v>10000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t="e">
        <f t="shared" ref="P4099:P4115" si="257">F4099/M4099</f>
        <v>#DIV/0!</v>
      </c>
      <c r="Q4099" t="s">
        <v>8317</v>
      </c>
      <c r="R4099" t="s">
        <v>8318</v>
      </c>
      <c r="S4099" s="10">
        <f t="shared" ref="S4099:S4115" si="258">(((K4099/60)/60)/24)+DATE(1970,1,1)+(-8/24)</f>
        <v>42344.491168981483</v>
      </c>
      <c r="T4099" s="10">
        <f t="shared" ref="T4099:T4115" si="259">(((J4099/60)/60)/24)+DATE(1970,1,1)+(-8/24)</f>
        <v>42400.663194444445</v>
      </c>
    </row>
    <row r="4100" spans="1:20" ht="49" x14ac:dyDescent="0.25">
      <c r="A4100" s="6">
        <f t="shared" si="256"/>
        <v>0</v>
      </c>
      <c r="B4100">
        <v>4098</v>
      </c>
      <c r="C4100" s="3" t="s">
        <v>4094</v>
      </c>
      <c r="D4100" s="3" t="s">
        <v>8201</v>
      </c>
      <c r="E4100">
        <v>75000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42495.38885416666</v>
      </c>
      <c r="T4100" s="10">
        <f t="shared" si="259"/>
        <v>42525.38885416666</v>
      </c>
    </row>
    <row r="4101" spans="1:20" ht="49" x14ac:dyDescent="0.25">
      <c r="A4101" s="6">
        <f t="shared" si="256"/>
        <v>1.1111111111111072</v>
      </c>
      <c r="B4101">
        <v>4099</v>
      </c>
      <c r="C4101" s="3" t="s">
        <v>4095</v>
      </c>
      <c r="D4101" s="3" t="s">
        <v>8202</v>
      </c>
      <c r="E4101">
        <v>4500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42570.517048611109</v>
      </c>
      <c r="T4101" s="10">
        <f t="shared" si="259"/>
        <v>42615.517048611109</v>
      </c>
    </row>
    <row r="4102" spans="1:20" ht="33" x14ac:dyDescent="0.25">
      <c r="A4102" s="6">
        <f t="shared" si="256"/>
        <v>0</v>
      </c>
      <c r="B4102">
        <v>4100</v>
      </c>
      <c r="C4102" s="3" t="s">
        <v>4096</v>
      </c>
      <c r="D4102" s="3" t="s">
        <v>8203</v>
      </c>
      <c r="E4102">
        <v>270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41926.791550925926</v>
      </c>
      <c r="T4102" s="10">
        <f t="shared" si="259"/>
        <v>41936.791550925926</v>
      </c>
    </row>
    <row r="4103" spans="1:20" ht="49" x14ac:dyDescent="0.25">
      <c r="A4103" s="6">
        <f t="shared" si="256"/>
        <v>0</v>
      </c>
      <c r="B4103">
        <v>4101</v>
      </c>
      <c r="C4103" s="3" t="s">
        <v>4097</v>
      </c>
      <c r="D4103" s="3" t="s">
        <v>8204</v>
      </c>
      <c r="E4103">
        <v>600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42730.570393518516</v>
      </c>
      <c r="T4103" s="10">
        <f t="shared" si="259"/>
        <v>42760.570393518516</v>
      </c>
    </row>
    <row r="4104" spans="1:20" ht="49" x14ac:dyDescent="0.25">
      <c r="A4104" s="6">
        <f t="shared" si="256"/>
        <v>27.400000000000002</v>
      </c>
      <c r="B4104">
        <v>4102</v>
      </c>
      <c r="C4104" s="3" t="s">
        <v>4098</v>
      </c>
      <c r="D4104" s="3" t="s">
        <v>8205</v>
      </c>
      <c r="E4104">
        <v>500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42475.514733796292</v>
      </c>
      <c r="T4104" s="10">
        <f t="shared" si="259"/>
        <v>42505.514733796292</v>
      </c>
    </row>
    <row r="4105" spans="1:20" ht="49" x14ac:dyDescent="0.25">
      <c r="A4105" s="6">
        <f t="shared" si="256"/>
        <v>9.9999999999999982</v>
      </c>
      <c r="B4105">
        <v>4103</v>
      </c>
      <c r="C4105" s="3" t="s">
        <v>4099</v>
      </c>
      <c r="D4105" s="3" t="s">
        <v>8206</v>
      </c>
      <c r="E4105">
        <v>1000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42188.499606481484</v>
      </c>
      <c r="T4105" s="10">
        <f t="shared" si="259"/>
        <v>42242.438888888886</v>
      </c>
    </row>
    <row r="4106" spans="1:20" ht="49" x14ac:dyDescent="0.25">
      <c r="A4106" s="6">
        <f t="shared" si="256"/>
        <v>21.366666666666667</v>
      </c>
      <c r="B4106">
        <v>4104</v>
      </c>
      <c r="C4106" s="3" t="s">
        <v>4100</v>
      </c>
      <c r="D4106" s="3" t="s">
        <v>8207</v>
      </c>
      <c r="E4106">
        <v>3000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42639.944837962961</v>
      </c>
      <c r="T4106" s="10">
        <f t="shared" si="259"/>
        <v>42669.944837962961</v>
      </c>
    </row>
    <row r="4107" spans="1:20" ht="49" x14ac:dyDescent="0.25">
      <c r="A4107" s="6">
        <f t="shared" si="256"/>
        <v>6.9696969696969706</v>
      </c>
      <c r="B4107">
        <v>4105</v>
      </c>
      <c r="C4107" s="3" t="s">
        <v>4101</v>
      </c>
      <c r="D4107" s="3" t="s">
        <v>8208</v>
      </c>
      <c r="E4107">
        <v>33000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42696.677187499998</v>
      </c>
      <c r="T4107" s="10">
        <f t="shared" si="259"/>
        <v>42729.677187499998</v>
      </c>
    </row>
    <row r="4108" spans="1:20" ht="49" x14ac:dyDescent="0.25">
      <c r="A4108" s="6">
        <f t="shared" si="256"/>
        <v>70.599999999999994</v>
      </c>
      <c r="B4108">
        <v>4106</v>
      </c>
      <c r="C4108" s="3" t="s">
        <v>4102</v>
      </c>
      <c r="D4108" s="3" t="s">
        <v>8209</v>
      </c>
      <c r="E4108">
        <v>5000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42052.716041666667</v>
      </c>
      <c r="T4108" s="10">
        <f t="shared" si="259"/>
        <v>42095.708333333336</v>
      </c>
    </row>
    <row r="4109" spans="1:20" ht="49" x14ac:dyDescent="0.25">
      <c r="A4109" s="6">
        <f t="shared" si="256"/>
        <v>2.0499999999999963</v>
      </c>
      <c r="B4109">
        <v>4107</v>
      </c>
      <c r="C4109" s="3" t="s">
        <v>4103</v>
      </c>
      <c r="D4109" s="3" t="s">
        <v>8210</v>
      </c>
      <c r="E4109">
        <v>2000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41883.583344907405</v>
      </c>
      <c r="T4109" s="10">
        <f t="shared" si="259"/>
        <v>41906.583344907405</v>
      </c>
    </row>
    <row r="4110" spans="1:20" ht="49" x14ac:dyDescent="0.25">
      <c r="A4110" s="6">
        <f t="shared" si="256"/>
        <v>1.9666666666666721</v>
      </c>
      <c r="B4110">
        <v>4108</v>
      </c>
      <c r="C4110" s="3" t="s">
        <v>4104</v>
      </c>
      <c r="D4110" s="3" t="s">
        <v>8211</v>
      </c>
      <c r="E4110">
        <v>3000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42766.698344907411</v>
      </c>
      <c r="T4110" s="10">
        <f t="shared" si="259"/>
        <v>42796.874999999993</v>
      </c>
    </row>
    <row r="4111" spans="1:20" ht="49" x14ac:dyDescent="0.25">
      <c r="A4111" s="6">
        <f t="shared" si="256"/>
        <v>0</v>
      </c>
      <c r="B4111">
        <v>4109</v>
      </c>
      <c r="C4111" s="3" t="s">
        <v>4105</v>
      </c>
      <c r="D4111" s="3" t="s">
        <v>8212</v>
      </c>
      <c r="E4111">
        <v>500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42307.206064814811</v>
      </c>
      <c r="T4111" s="10">
        <f t="shared" si="259"/>
        <v>42337.247731481482</v>
      </c>
    </row>
    <row r="4112" spans="1:20" ht="49" x14ac:dyDescent="0.25">
      <c r="A4112" s="6">
        <f t="shared" si="256"/>
        <v>28.666666666666664</v>
      </c>
      <c r="B4112">
        <v>4110</v>
      </c>
      <c r="C4112" s="3" t="s">
        <v>4106</v>
      </c>
      <c r="D4112" s="3" t="s">
        <v>8213</v>
      </c>
      <c r="E4112">
        <v>300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42512.293414351843</v>
      </c>
      <c r="T4112" s="10">
        <f t="shared" si="259"/>
        <v>42572.293414351843</v>
      </c>
    </row>
    <row r="4113" spans="1:20" ht="49" x14ac:dyDescent="0.25">
      <c r="A4113" s="6">
        <f t="shared" si="256"/>
        <v>3.1333333333333324</v>
      </c>
      <c r="B4113">
        <v>4111</v>
      </c>
      <c r="C4113" s="3" t="s">
        <v>4107</v>
      </c>
      <c r="D4113" s="3" t="s">
        <v>8214</v>
      </c>
      <c r="E4113">
        <v>3000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42028.802546296291</v>
      </c>
      <c r="T4113" s="10">
        <f t="shared" si="259"/>
        <v>42058.802546296291</v>
      </c>
    </row>
    <row r="4114" spans="1:20" ht="49" x14ac:dyDescent="0.25">
      <c r="A4114" s="6">
        <f t="shared" si="256"/>
        <v>3.9999999999995595E-2</v>
      </c>
      <c r="B4114">
        <v>4112</v>
      </c>
      <c r="C4114" s="3" t="s">
        <v>4108</v>
      </c>
      <c r="D4114" s="3" t="s">
        <v>6961</v>
      </c>
      <c r="E4114">
        <v>2500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42400.613263888888</v>
      </c>
      <c r="T4114" s="10">
        <f t="shared" si="259"/>
        <v>42427.666666666664</v>
      </c>
    </row>
    <row r="4115" spans="1:20" ht="49" x14ac:dyDescent="0.25">
      <c r="A4115" s="6">
        <f t="shared" si="256"/>
        <v>0.20000000000000018</v>
      </c>
      <c r="B4115">
        <v>4113</v>
      </c>
      <c r="C4115" s="3" t="s">
        <v>4109</v>
      </c>
      <c r="D4115" s="3" t="s">
        <v>8215</v>
      </c>
      <c r="E4115">
        <v>1500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42358.239849537036</v>
      </c>
      <c r="T4115" s="10">
        <f t="shared" si="259"/>
        <v>42376.94027777778</v>
      </c>
    </row>
  </sheetData>
  <conditionalFormatting sqref="G1:G1048576">
    <cfRule type="containsText" dxfId="3" priority="6" operator="containsText" text="live">
      <formula>NOT(ISERROR(SEARCH("live",G1)))</formula>
    </cfRule>
    <cfRule type="containsText" dxfId="2" priority="7" operator="containsText" text="canceled">
      <formula>NOT(ISERROR(SEARCH("canceled",G1)))</formula>
    </cfRule>
    <cfRule type="containsText" dxfId="1" priority="8" operator="containsText" text="failed">
      <formula>NOT(ISERROR(SEARCH("failed",G1)))</formula>
    </cfRule>
    <cfRule type="containsText" dxfId="0" priority="9" operator="containsText" text="successful">
      <formula>NOT(ISERROR(SEARCH("successful",G1)))</formula>
    </cfRule>
  </conditionalFormatting>
  <conditionalFormatting sqref="A1:A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F078-17FB-ED41-8BAA-05CD4B193099}">
  <sheetPr codeName="Sheet5"/>
  <dimension ref="A1:D14"/>
  <sheetViews>
    <sheetView tabSelected="1" workbookViewId="0">
      <selection activeCell="B3" sqref="B3"/>
    </sheetView>
  </sheetViews>
  <sheetFormatPr baseColWidth="10" defaultRowHeight="15" x14ac:dyDescent="0.2"/>
  <cols>
    <col min="1" max="1" width="27.5" bestFit="1" customWidth="1"/>
    <col min="2" max="2" width="25.33203125" bestFit="1" customWidth="1"/>
    <col min="3" max="3" width="22.1640625" bestFit="1" customWidth="1"/>
    <col min="4" max="5" width="24.33203125" bestFit="1" customWidth="1"/>
    <col min="6" max="6" width="2.1640625" bestFit="1" customWidth="1"/>
    <col min="7" max="10" width="3.1640625" bestFit="1" customWidth="1"/>
    <col min="11" max="13" width="4.1640625" bestFit="1" customWidth="1"/>
    <col min="14" max="14" width="25.33203125" bestFit="1" customWidth="1"/>
    <col min="15" max="15" width="6.1640625" bestFit="1" customWidth="1"/>
    <col min="16" max="16" width="4.1640625" bestFit="1" customWidth="1"/>
    <col min="17" max="18" width="12.1640625" bestFit="1" customWidth="1"/>
    <col min="19" max="19" width="11.1640625" bestFit="1" customWidth="1"/>
    <col min="20" max="25" width="12.1640625" bestFit="1" customWidth="1"/>
    <col min="26" max="26" width="22.1640625" bestFit="1" customWidth="1"/>
    <col min="27" max="27" width="6.1640625" bestFit="1" customWidth="1"/>
    <col min="28" max="28" width="4.1640625" bestFit="1" customWidth="1"/>
    <col min="29" max="37" width="12.1640625" bestFit="1" customWidth="1"/>
    <col min="38" max="38" width="24.33203125" bestFit="1" customWidth="1"/>
    <col min="39" max="39" width="2.1640625" bestFit="1" customWidth="1"/>
    <col min="40" max="40" width="4.1640625" bestFit="1" customWidth="1"/>
    <col min="41" max="48" width="12.1640625" bestFit="1" customWidth="1"/>
    <col min="49" max="49" width="11.1640625" bestFit="1" customWidth="1"/>
    <col min="50" max="50" width="26.33203125" bestFit="1" customWidth="1"/>
    <col min="51" max="51" width="29.6640625" bestFit="1" customWidth="1"/>
    <col min="52" max="52" width="26.33203125" bestFit="1" customWidth="1"/>
    <col min="53" max="53" width="28.6640625" bestFit="1" customWidth="1"/>
    <col min="54" max="54" width="6.1640625" bestFit="1" customWidth="1"/>
    <col min="55" max="55" width="6.33203125" bestFit="1" customWidth="1"/>
    <col min="56" max="63" width="12.1640625" bestFit="1" customWidth="1"/>
    <col min="64" max="64" width="4.83203125" bestFit="1" customWidth="1"/>
    <col min="65" max="65" width="7.33203125" bestFit="1" customWidth="1"/>
    <col min="66" max="73" width="12.1640625" bestFit="1" customWidth="1"/>
    <col min="74" max="74" width="24.33203125" bestFit="1" customWidth="1"/>
    <col min="75" max="75" width="6.33203125" bestFit="1" customWidth="1"/>
    <col min="76" max="77" width="12.1640625" bestFit="1" customWidth="1"/>
    <col min="78" max="78" width="3.83203125" bestFit="1" customWidth="1"/>
    <col min="79" max="79" width="6.33203125" bestFit="1" customWidth="1"/>
    <col min="80" max="87" width="12.1640625" bestFit="1" customWidth="1"/>
    <col min="88" max="88" width="4.83203125" bestFit="1" customWidth="1"/>
    <col min="89" max="89" width="7.33203125" bestFit="1" customWidth="1"/>
    <col min="90" max="95" width="12.1640625" bestFit="1" customWidth="1"/>
    <col min="96" max="97" width="11.1640625" bestFit="1" customWidth="1"/>
    <col min="98" max="98" width="26.33203125" bestFit="1" customWidth="1"/>
    <col min="99" max="99" width="29.6640625" bestFit="1" customWidth="1"/>
    <col min="100" max="100" width="26.33203125" bestFit="1" customWidth="1"/>
    <col min="101" max="101" width="28.6640625" bestFit="1" customWidth="1"/>
  </cols>
  <sheetData>
    <row r="1" spans="1:4" x14ac:dyDescent="0.2">
      <c r="A1" s="8" t="s">
        <v>8360</v>
      </c>
      <c r="B1" t="s">
        <v>8400</v>
      </c>
      <c r="C1" t="s">
        <v>8401</v>
      </c>
      <c r="D1" t="s">
        <v>8402</v>
      </c>
    </row>
    <row r="2" spans="1:4" x14ac:dyDescent="0.2">
      <c r="A2" s="9" t="s">
        <v>8388</v>
      </c>
      <c r="B2" s="12">
        <v>0.71081677704194257</v>
      </c>
      <c r="C2" s="12">
        <v>0.24944812362030905</v>
      </c>
      <c r="D2" s="12">
        <v>3.9735099337748346E-2</v>
      </c>
    </row>
    <row r="3" spans="1:4" x14ac:dyDescent="0.2">
      <c r="A3" s="9" t="s">
        <v>8389</v>
      </c>
      <c r="B3" s="12">
        <v>0.66584967320261434</v>
      </c>
      <c r="C3" s="12">
        <v>0.29166666666666669</v>
      </c>
      <c r="D3" s="12">
        <v>4.2483660130718956E-2</v>
      </c>
    </row>
    <row r="4" spans="1:4" x14ac:dyDescent="0.2">
      <c r="A4" s="9" t="s">
        <v>8391</v>
      </c>
      <c r="B4" s="12">
        <v>0.47794117647058826</v>
      </c>
      <c r="C4" s="12">
        <v>0.43382352941176472</v>
      </c>
      <c r="D4" s="12">
        <v>8.8235294117647065E-2</v>
      </c>
    </row>
    <row r="5" spans="1:4" x14ac:dyDescent="0.2">
      <c r="A5" s="9" t="s">
        <v>8392</v>
      </c>
      <c r="B5" s="12">
        <v>0.51351351351351349</v>
      </c>
      <c r="C5" s="12">
        <v>0.43243243243243246</v>
      </c>
      <c r="D5" s="12">
        <v>5.4054054054054057E-2</v>
      </c>
    </row>
    <row r="6" spans="1:4" x14ac:dyDescent="0.2">
      <c r="A6" s="9" t="s">
        <v>8393</v>
      </c>
      <c r="B6" s="12">
        <v>0.51428571428571423</v>
      </c>
      <c r="C6" s="12">
        <v>0.45714285714285713</v>
      </c>
      <c r="D6" s="12">
        <v>2.8571428571428571E-2</v>
      </c>
    </row>
    <row r="7" spans="1:4" x14ac:dyDescent="0.2">
      <c r="A7" s="9" t="s">
        <v>8394</v>
      </c>
      <c r="B7" s="12">
        <v>0.19047619047619047</v>
      </c>
      <c r="C7" s="12">
        <v>0.35714285714285715</v>
      </c>
      <c r="D7" s="12">
        <v>0.45238095238095238</v>
      </c>
    </row>
    <row r="8" spans="1:4" x14ac:dyDescent="0.2">
      <c r="A8" s="9" t="s">
        <v>8395</v>
      </c>
      <c r="B8" s="12">
        <v>0.46153846153846156</v>
      </c>
      <c r="C8" s="12">
        <v>0.46153846153846156</v>
      </c>
      <c r="D8" s="12">
        <v>7.6923076923076927E-2</v>
      </c>
    </row>
    <row r="9" spans="1:4" x14ac:dyDescent="0.2">
      <c r="A9" s="9" t="s">
        <v>8396</v>
      </c>
      <c r="B9" s="12">
        <v>0.2857142857142857</v>
      </c>
      <c r="C9" s="12">
        <v>0.5714285714285714</v>
      </c>
      <c r="D9" s="12">
        <v>0.14285714285714285</v>
      </c>
    </row>
    <row r="10" spans="1:4" x14ac:dyDescent="0.2">
      <c r="A10" s="9" t="s">
        <v>8397</v>
      </c>
      <c r="B10" s="12">
        <v>0.625</v>
      </c>
      <c r="C10" s="12">
        <v>0.375</v>
      </c>
      <c r="D10" s="12">
        <v>0</v>
      </c>
    </row>
    <row r="11" spans="1:4" x14ac:dyDescent="0.2">
      <c r="A11" s="9" t="s">
        <v>8398</v>
      </c>
      <c r="B11" s="12">
        <v>0.3</v>
      </c>
      <c r="C11" s="12">
        <v>0.5</v>
      </c>
      <c r="D11" s="12">
        <v>0.2</v>
      </c>
    </row>
    <row r="12" spans="1:4" x14ac:dyDescent="0.2">
      <c r="A12" s="9" t="s">
        <v>8390</v>
      </c>
      <c r="B12" s="12">
        <v>0.55155875299760193</v>
      </c>
      <c r="C12" s="12">
        <v>0.38369304556354916</v>
      </c>
      <c r="D12" s="12">
        <v>6.4748201438848921E-2</v>
      </c>
    </row>
    <row r="13" spans="1:4" x14ac:dyDescent="0.2">
      <c r="A13" s="9" t="s">
        <v>8399</v>
      </c>
      <c r="B13" s="12">
        <v>0.19369369369369369</v>
      </c>
      <c r="C13" s="12">
        <v>0.58108108108108103</v>
      </c>
      <c r="D13" s="12">
        <v>0.22522522522522523</v>
      </c>
    </row>
    <row r="14" spans="1:4" x14ac:dyDescent="0.2">
      <c r="A14" s="9" t="s">
        <v>8361</v>
      </c>
      <c r="B14" s="12">
        <v>5.4903882389346057</v>
      </c>
      <c r="C14" s="12">
        <v>5.0943976260285506</v>
      </c>
      <c r="D14" s="12">
        <v>1.4152141350368432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FF9BD-C041-3944-B243-F3276C6C5892}">
  <sheetPr codeName="Sheet6"/>
  <dimension ref="A1:H13"/>
  <sheetViews>
    <sheetView workbookViewId="0">
      <selection activeCell="B12" sqref="B12"/>
    </sheetView>
  </sheetViews>
  <sheetFormatPr baseColWidth="10" defaultRowHeight="15" x14ac:dyDescent="0.2"/>
  <cols>
    <col min="1" max="1" width="27.5" bestFit="1" customWidth="1"/>
    <col min="2" max="2" width="16.83203125" bestFit="1" customWidth="1"/>
    <col min="3" max="3" width="13.5" bestFit="1" customWidth="1"/>
    <col min="4" max="4" width="15.83203125" bestFit="1" customWidth="1"/>
    <col min="5" max="5" width="12.83203125" bestFit="1" customWidth="1"/>
    <col min="6" max="6" width="19" bestFit="1" customWidth="1"/>
    <col min="7" max="7" width="15.66406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COUNTIFS(Sheet1!$E$1:$E$4115,"&lt;1000",Sheet1!$G$1:$G$4115,"Successful")</f>
        <v>322</v>
      </c>
      <c r="C2">
        <f>COUNTIFS(Sheet1!$E$1:$E$4115,"&lt;1000",Sheet1!$G$1:$G$4115,"Failed")</f>
        <v>113</v>
      </c>
      <c r="D2">
        <f>COUNTIFS(Sheet1!$E$1:$E$4115,"&lt;1000",Sheet1!$G$1:$G$4115,"Canceled")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">
      <c r="A3" t="s">
        <v>8389</v>
      </c>
      <c r="B3">
        <f>COUNTIFS(Sheet1!$E$2:$E$4116,"&gt;1000", Sheet1!$E$2:$E$4116, "&lt;4999",Sheet1!$G$2:$G$4116,"Successful")</f>
        <v>815</v>
      </c>
      <c r="C3">
        <f>COUNTIFS(Sheet1!$E$2:$E$4116,"&gt;1000", Sheet1!$E$2:$E$4116, "&lt;4999",Sheet1!$G$2:$G$4116,"Failed")</f>
        <v>357</v>
      </c>
      <c r="D3">
        <f>COUNTIFS(Sheet1!$E$2:$E$4116,"&gt;1000", Sheet1!$E$2:$E$4116, "&lt;4999",Sheet1!$G$2:$G$4116,"Canceled")</f>
        <v>52</v>
      </c>
      <c r="E3">
        <f t="shared" ref="E3:E13" si="1">SUM(B3:D3)</f>
        <v>1224</v>
      </c>
      <c r="F3" s="5">
        <f t="shared" ref="F3:F13" si="2">B3/$E3</f>
        <v>0.66584967320261434</v>
      </c>
      <c r="G3" s="5">
        <f t="shared" si="0"/>
        <v>0.29166666666666669</v>
      </c>
      <c r="H3" s="5">
        <f t="shared" si="0"/>
        <v>4.2483660130718956E-2</v>
      </c>
    </row>
    <row r="4" spans="1:8" x14ac:dyDescent="0.2">
      <c r="A4" t="s">
        <v>8390</v>
      </c>
      <c r="B4">
        <f>COUNTIFS(Sheet1!$E$2:$E$4116,"&gt;5000", Sheet1!$E$2:$E$4116, "&lt;9999",Sheet1!$G$2:$G$4116,"Successful")</f>
        <v>230</v>
      </c>
      <c r="C4">
        <f>COUNTIFS(Sheet1!$E$2:$E$4116,"&gt;5000", Sheet1!$E$2:$E$4116, "&lt;9999",Sheet1!$G$2:$G$4116,"Failed")</f>
        <v>160</v>
      </c>
      <c r="D4">
        <f>COUNTIFS(Sheet1!$E$2:$E$4116,"&gt;5000", Sheet1!$E$2:$E$4116, "&lt;9999",Sheet1!$G$2:$G$4116,"Canceled")</f>
        <v>27</v>
      </c>
      <c r="E4">
        <f t="shared" si="1"/>
        <v>417</v>
      </c>
      <c r="F4" s="5">
        <f t="shared" si="2"/>
        <v>0.55155875299760193</v>
      </c>
      <c r="G4" s="5">
        <f t="shared" si="0"/>
        <v>0.38369304556354916</v>
      </c>
      <c r="H4" s="5">
        <f t="shared" si="0"/>
        <v>6.4748201438848921E-2</v>
      </c>
    </row>
    <row r="5" spans="1:8" x14ac:dyDescent="0.2">
      <c r="A5" t="s">
        <v>8391</v>
      </c>
      <c r="B5">
        <f>COUNTIFS(Sheet1!$E$2:$E$4116,"&gt;10000", Sheet1!$E$2:$E$4116, "&lt;14999",Sheet1!$G$2:$G$4116,"Successful")</f>
        <v>65</v>
      </c>
      <c r="C5">
        <f>COUNTIFS(Sheet1!$E$2:$E$4116,"&gt;10000", Sheet1!$E$2:$E$4116, "&lt;14999",Sheet1!$G$2:$G$4116,"Failed")</f>
        <v>59</v>
      </c>
      <c r="D5">
        <f>COUNTIFS(Sheet1!$E$2:$E$4116,"&gt;10000", Sheet1!$E$2:$E$4116, "&lt;14999",Sheet1!$G$2:$G$4116,"Canceled")</f>
        <v>12</v>
      </c>
      <c r="E5">
        <f t="shared" si="1"/>
        <v>136</v>
      </c>
      <c r="F5" s="5">
        <f t="shared" si="2"/>
        <v>0.47794117647058826</v>
      </c>
      <c r="G5" s="5">
        <f t="shared" si="0"/>
        <v>0.43382352941176472</v>
      </c>
      <c r="H5" s="5">
        <f t="shared" si="0"/>
        <v>8.8235294117647065E-2</v>
      </c>
    </row>
    <row r="6" spans="1:8" x14ac:dyDescent="0.2">
      <c r="A6" t="s">
        <v>8392</v>
      </c>
      <c r="B6">
        <f>COUNTIFS(Sheet1!$E$2:$E$4116,"&gt;15000", Sheet1!$E$2:$E$4116, "&lt;19999",Sheet1!$G$2:$G$4116,"Successful")</f>
        <v>38</v>
      </c>
      <c r="C6">
        <f>COUNTIFS(Sheet1!$E$2:$E$4116,"&gt;15000", Sheet1!$E$2:$E$4116, "&lt;19999",Sheet1!$G$2:$G$4116,"Failed")</f>
        <v>32</v>
      </c>
      <c r="D6">
        <f>COUNTIFS(Sheet1!$E$2:$E$4116,"&gt;15000", Sheet1!$E$2:$E$4116, "&lt;19999",Sheet1!$G$2:$G$4116,"Canceled")</f>
        <v>4</v>
      </c>
      <c r="E6">
        <f t="shared" si="1"/>
        <v>74</v>
      </c>
      <c r="F6" s="5">
        <f t="shared" si="2"/>
        <v>0.51351351351351349</v>
      </c>
      <c r="G6" s="5">
        <f t="shared" si="0"/>
        <v>0.43243243243243246</v>
      </c>
      <c r="H6" s="5">
        <f>D6/$E6</f>
        <v>5.4054054054054057E-2</v>
      </c>
    </row>
    <row r="7" spans="1:8" x14ac:dyDescent="0.2">
      <c r="A7" t="s">
        <v>8393</v>
      </c>
      <c r="B7">
        <f>COUNTIFS(Sheet1!$E$2:$E$4116,"&gt;20000", Sheet1!$E$2:$E$4116, "&lt;24999",Sheet1!$G$2:$G$4116,"Successful")</f>
        <v>18</v>
      </c>
      <c r="C7">
        <f>COUNTIFS(Sheet1!$E$2:$E$4116,"&gt;20000", Sheet1!$E$2:$E$4116, "&lt;24999",Sheet1!$G$2:$G$4116,"Failed")</f>
        <v>16</v>
      </c>
      <c r="D7">
        <f>COUNTIFS(Sheet1!$E$2:$E$4116,"&gt;20000", Sheet1!$E$2:$E$4116, "&lt;24999",Sheet1!$G$2:$G$4116,"Canceled")</f>
        <v>1</v>
      </c>
      <c r="E7">
        <f t="shared" si="1"/>
        <v>35</v>
      </c>
      <c r="F7" s="5">
        <f t="shared" si="2"/>
        <v>0.51428571428571423</v>
      </c>
      <c r="G7" s="5">
        <f t="shared" si="0"/>
        <v>0.45714285714285713</v>
      </c>
      <c r="H7" s="5">
        <f t="shared" si="0"/>
        <v>2.8571428571428571E-2</v>
      </c>
    </row>
    <row r="8" spans="1:8" x14ac:dyDescent="0.2">
      <c r="A8" t="s">
        <v>8394</v>
      </c>
      <c r="B8">
        <f>COUNTIFS(Sheet1!$E$2:$E$4116,"&gt;25000", Sheet1!$E$2:$E$4116, "&lt;29999",Sheet1!$G$2:$G$4116,"Successful")</f>
        <v>8</v>
      </c>
      <c r="C8">
        <f>COUNTIFS(Sheet1!$E$2:$E$4116,"&gt;25000", Sheet1!$E$2:$E$4116, "&lt;29999",Sheet1!$G$2:$G$4116,"Failed")</f>
        <v>15</v>
      </c>
      <c r="D8">
        <f>COUNTIFS(Sheet1!$E$2:$E$4116,"&gt;20000", Sheet1!$E$2:$E$4116, "&lt;29999",Sheet1!$G$2:$G$4116,"Canceled")</f>
        <v>19</v>
      </c>
      <c r="E8">
        <f t="shared" si="1"/>
        <v>42</v>
      </c>
      <c r="F8" s="5">
        <f t="shared" si="2"/>
        <v>0.19047619047619047</v>
      </c>
      <c r="G8" s="5">
        <f t="shared" si="0"/>
        <v>0.35714285714285715</v>
      </c>
      <c r="H8" s="5">
        <f t="shared" si="0"/>
        <v>0.45238095238095238</v>
      </c>
    </row>
    <row r="9" spans="1:8" x14ac:dyDescent="0.2">
      <c r="A9" t="s">
        <v>8395</v>
      </c>
      <c r="B9">
        <f>COUNTIFS(Sheet1!$E$2:$E$4116,"&gt;30000", Sheet1!$E$2:$E$4116, "&lt;34999",Sheet1!$G$2:$G$4116,"Successful")</f>
        <v>6</v>
      </c>
      <c r="C9">
        <f>COUNTIFS(Sheet1!$E$2:$E$4116,"&gt;30000", Sheet1!$E$2:$E$4116, "&lt;34999",Sheet1!$G$2:$G$4116,"Failed")</f>
        <v>6</v>
      </c>
      <c r="D9">
        <f>COUNTIFS(Sheet1!$E$2:$E$4116,"&gt;30000", Sheet1!$E$2:$E$4116, "&lt;34999",Sheet1!$G$2:$G$4116,"Canceled")</f>
        <v>1</v>
      </c>
      <c r="E9">
        <f t="shared" si="1"/>
        <v>13</v>
      </c>
      <c r="F9" s="5">
        <f t="shared" si="2"/>
        <v>0.46153846153846156</v>
      </c>
      <c r="G9" s="5">
        <f t="shared" si="0"/>
        <v>0.46153846153846156</v>
      </c>
      <c r="H9" s="5">
        <f t="shared" si="0"/>
        <v>7.6923076923076927E-2</v>
      </c>
    </row>
    <row r="10" spans="1:8" x14ac:dyDescent="0.2">
      <c r="A10" t="s">
        <v>8396</v>
      </c>
      <c r="B10">
        <f>COUNTIFS(Sheet1!$E$2:$E$4116,"&gt;35000", Sheet1!$E$2:$E$4116, "&lt;39999",Sheet1!$G$2:$G$4116,"Successful")</f>
        <v>4</v>
      </c>
      <c r="C10">
        <f>COUNTIFS(Sheet1!$E$2:$E$4116,"&gt;35000", Sheet1!$E$2:$E$4116, "&lt;39999",Sheet1!$G$2:$G$4116,"Failed")</f>
        <v>8</v>
      </c>
      <c r="D10">
        <f>COUNTIFS(Sheet1!$E$2:$E$4116,"&gt;35000", Sheet1!$E$2:$E$4116, "&lt;39999",Sheet1!$G$2:$G$4116,"Canceled")</f>
        <v>2</v>
      </c>
      <c r="E10">
        <f t="shared" si="1"/>
        <v>14</v>
      </c>
      <c r="F10" s="5">
        <f t="shared" si="2"/>
        <v>0.2857142857142857</v>
      </c>
      <c r="G10" s="5">
        <f t="shared" si="0"/>
        <v>0.5714285714285714</v>
      </c>
      <c r="H10" s="5">
        <f t="shared" si="0"/>
        <v>0.14285714285714285</v>
      </c>
    </row>
    <row r="11" spans="1:8" x14ac:dyDescent="0.2">
      <c r="A11" t="s">
        <v>8397</v>
      </c>
      <c r="B11">
        <f>COUNTIFS(Sheet1!$E$2:$E$4116,"&gt;40000", Sheet1!$E$2:$E$4116, "&lt;44999",Sheet1!$G$2:$G$4116,"Successful")</f>
        <v>5</v>
      </c>
      <c r="C11">
        <f>COUNTIFS(Sheet1!$E$2:$E$4116,"&gt;40000", Sheet1!$E$2:$E$4116, "&lt;44999",Sheet1!$G$2:$G$4116,"Failed")</f>
        <v>3</v>
      </c>
      <c r="D11">
        <f>COUNTIFS(Sheet1!$E$2:$E$4116,"&gt;40000", Sheet1!$E$2:$E$4116, "&lt;44999",Sheet1!$G$2:$G$4116,"Canceled")</f>
        <v>0</v>
      </c>
      <c r="E11">
        <f t="shared" si="1"/>
        <v>8</v>
      </c>
      <c r="F11" s="5">
        <f t="shared" si="2"/>
        <v>0.625</v>
      </c>
      <c r="G11" s="5">
        <f t="shared" si="0"/>
        <v>0.375</v>
      </c>
      <c r="H11" s="5">
        <f t="shared" si="0"/>
        <v>0</v>
      </c>
    </row>
    <row r="12" spans="1:8" x14ac:dyDescent="0.2">
      <c r="A12" t="s">
        <v>8398</v>
      </c>
      <c r="B12">
        <f>COUNTIFS(Sheet1!$E$2:$E$4116,"&gt;45000", Sheet1!$E$2:$E$4116, "&lt;49999",Sheet1!$G$2:$G$4116,"Successful")</f>
        <v>3</v>
      </c>
      <c r="C12">
        <f>COUNTIFS(Sheet1!$E$2:$E$4116,"&gt;45000", Sheet1!$E$2:$E$4116, "&lt;49999",Sheet1!$G$2:$G$4116,"Failed")</f>
        <v>5</v>
      </c>
      <c r="D12">
        <f>COUNTIFS(Sheet1!$E$2:$E$4116,"&gt;45000", Sheet1!$E$2:$E$4116, "&lt;49999",Sheet1!$G$2:$G$4116,"Canceled")</f>
        <v>2</v>
      </c>
      <c r="E12">
        <f t="shared" si="1"/>
        <v>10</v>
      </c>
      <c r="F12" s="5">
        <f t="shared" si="2"/>
        <v>0.3</v>
      </c>
      <c r="G12" s="5">
        <f t="shared" si="0"/>
        <v>0.5</v>
      </c>
      <c r="H12" s="5">
        <f t="shared" si="0"/>
        <v>0.2</v>
      </c>
    </row>
    <row r="13" spans="1:8" x14ac:dyDescent="0.2">
      <c r="A13" t="s">
        <v>8399</v>
      </c>
      <c r="B13">
        <f>COUNTIFS(Sheet1!$E$2:$E$4116,"&gt;=50000",Sheet1!$G$2:$G$4116,"Successful")</f>
        <v>86</v>
      </c>
      <c r="C13">
        <f>COUNTIFS(Sheet1!$E$2:$E$4116,"&gt;=50000",Sheet1!$G$2:$G$4116,"Failed")</f>
        <v>258</v>
      </c>
      <c r="D13">
        <f>COUNTIFS(Sheet1!$E$2:$E$4116,"&gt;=50000", Sheet1!$G$2:$G$4116,"Canceled")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Sheet1</vt:lpstr>
      <vt:lpstr>Sheet6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Osterholt</cp:lastModifiedBy>
  <dcterms:created xsi:type="dcterms:W3CDTF">2017-04-20T15:17:24Z</dcterms:created>
  <dcterms:modified xsi:type="dcterms:W3CDTF">2018-10-13T17:28:17Z</dcterms:modified>
</cp:coreProperties>
</file>