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osmacbookpro/Desktop/"/>
    </mc:Choice>
  </mc:AlternateContent>
  <xr:revisionPtr revIDLastSave="0" documentId="13_ncr:1_{52258909-A32E-FF4B-A6E0-D13A29107534}" xr6:coauthVersionLast="36" xr6:coauthVersionMax="36" xr10:uidLastSave="{00000000-0000-0000-0000-000000000000}"/>
  <bookViews>
    <workbookView xWindow="0" yWindow="440" windowWidth="28800" windowHeight="16240" activeTab="4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6" sheetId="6" r:id="rId5"/>
    <sheet name="Sheet5" sheetId="5" r:id="rId6"/>
  </sheets>
  <definedNames>
    <definedName name="_xlnm._FilterDatabase" localSheetId="3" hidden="1">Sheet1!$A$1:$T$4115</definedName>
  </definedNames>
  <calcPr calcId="162913"/>
  <pivotCaches>
    <pivotCache cacheId="0" r:id="rId7"/>
    <pivotCache cacheId="1" r:id="rId8"/>
    <pivotCache cacheId="1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5" l="1"/>
  <c r="D13" i="5"/>
  <c r="H6" i="5"/>
  <c r="C13" i="5"/>
  <c r="D12" i="5" l="1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B3" i="5"/>
  <c r="D3" i="5"/>
  <c r="D2" i="5"/>
  <c r="C3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  <c r="E2" i="5" l="1"/>
  <c r="G2" i="5" s="1"/>
  <c r="E10" i="5"/>
  <c r="H10" i="5" s="1"/>
  <c r="E6" i="5"/>
  <c r="G6" i="5" s="1"/>
  <c r="E13" i="5"/>
  <c r="F13" i="5" s="1"/>
  <c r="E9" i="5"/>
  <c r="H9" i="5" s="1"/>
  <c r="E5" i="5"/>
  <c r="G5" i="5" s="1"/>
  <c r="E12" i="5"/>
  <c r="F12" i="5" s="1"/>
  <c r="E8" i="5"/>
  <c r="H8" i="5" s="1"/>
  <c r="E4" i="5"/>
  <c r="G4" i="5" s="1"/>
  <c r="E11" i="5"/>
  <c r="G11" i="5" s="1"/>
  <c r="E7" i="5"/>
  <c r="H7" i="5" s="1"/>
  <c r="E3" i="5"/>
  <c r="H3" i="5" s="1"/>
  <c r="G9" i="5" l="1"/>
  <c r="H2" i="5"/>
  <c r="F4" i="5"/>
  <c r="G7" i="5"/>
  <c r="G10" i="5"/>
  <c r="F2" i="5"/>
  <c r="F5" i="5"/>
  <c r="G8" i="5"/>
  <c r="G12" i="5"/>
  <c r="F7" i="5"/>
  <c r="H12" i="5"/>
  <c r="F6" i="5"/>
  <c r="G13" i="5"/>
  <c r="F8" i="5"/>
  <c r="G3" i="5"/>
  <c r="F9" i="5"/>
  <c r="F3" i="5"/>
  <c r="H13" i="5"/>
  <c r="F11" i="5"/>
  <c r="H5" i="5"/>
  <c r="F10" i="5"/>
  <c r="H4" i="5"/>
  <c r="H11" i="5"/>
</calcChain>
</file>

<file path=xl/sharedStrings.xml><?xml version="1.0" encoding="utf-8"?>
<sst xmlns="http://schemas.openxmlformats.org/spreadsheetml/2006/main" count="33066" uniqueCount="8403">
  <si>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</si>
  <si>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</si>
  <si>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</si>
  <si>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</si>
  <si>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</si>
  <si>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</si>
  <si>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</si>
  <si>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</si>
  <si>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</si>
  <si>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</si>
  <si>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</si>
  <si>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</si>
  <si>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</si>
  <si>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</si>
  <si>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</si>
  <si>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</si>
  <si>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</si>
  <si>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</si>
  <si>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</si>
  <si>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</si>
  <si>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</si>
  <si>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</si>
  <si>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</si>
  <si>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</si>
  <si>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</si>
  <si>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</si>
  <si>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</si>
  <si>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</si>
  <si>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</si>
  <si>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</si>
  <si>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</si>
  <si>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</si>
  <si>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</si>
  <si>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</si>
  <si>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</si>
  <si>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</si>
  <si>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</si>
  <si>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</si>
  <si>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</si>
  <si>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</si>
  <si>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</si>
  <si>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</si>
  <si>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</si>
  <si>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</si>
  <si>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</si>
  <si>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</si>
  <si>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</si>
  <si>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</si>
  <si>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</si>
  <si>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</si>
  <si>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</si>
  <si>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</si>
  <si>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</si>
  <si>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</si>
  <si>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</si>
  <si>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</si>
  <si>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</si>
  <si>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</si>
  <si>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</si>
  <si>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</si>
  <si>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</si>
  <si>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</si>
  <si>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</si>
  <si>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</si>
  <si>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</si>
  <si>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</si>
  <si>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</si>
  <si>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</si>
  <si>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</si>
  <si>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</si>
  <si>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</si>
  <si>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</si>
  <si>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</si>
  <si>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</si>
  <si>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</si>
  <si>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</si>
  <si>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</si>
  <si>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</si>
  <si>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</si>
  <si>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</si>
  <si>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</si>
  <si>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</si>
  <si>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</si>
  <si>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</si>
  <si>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</si>
  <si>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</si>
  <si>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</si>
  <si>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</si>
  <si>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</si>
  <si>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</si>
  <si>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</si>
  <si>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</si>
  <si>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</si>
  <si>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</si>
  <si>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</si>
  <si>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</si>
  <si>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</si>
  <si>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</si>
  <si>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</si>
  <si>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</si>
  <si>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</si>
  <si>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</si>
  <si>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</si>
  <si>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</si>
  <si>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</si>
  <si>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</si>
  <si>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</si>
  <si>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</si>
  <si>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</si>
  <si>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</si>
  <si>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</si>
  <si>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</si>
  <si>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</si>
  <si>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</si>
  <si>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</si>
  <si>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</si>
  <si>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</si>
  <si>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</si>
  <si>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</si>
  <si>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</si>
  <si>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</si>
  <si>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</si>
  <si>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</si>
  <si>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</si>
  <si>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</si>
  <si>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</si>
  <si>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</si>
  <si>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</si>
  <si>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</si>
  <si>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</si>
  <si>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</si>
  <si>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</si>
  <si>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</si>
  <si>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</si>
  <si>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</si>
  <si>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</si>
  <si>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</si>
  <si>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</si>
  <si>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</si>
  <si>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</si>
  <si>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</si>
  <si>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</si>
  <si>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</si>
  <si>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</si>
  <si>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</si>
  <si>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</si>
  <si>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</si>
  <si>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</si>
  <si>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</si>
  <si>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</si>
  <si>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</si>
  <si>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</si>
  <si>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</si>
  <si>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</si>
  <si>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</si>
  <si>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</si>
  <si>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</si>
  <si>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</si>
  <si>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</si>
  <si>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</si>
  <si>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</si>
  <si>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</si>
  <si>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</si>
  <si>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</si>
  <si>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</si>
  <si>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</si>
  <si>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</si>
  <si>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</si>
  <si>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</si>
  <si>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</si>
  <si>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</si>
  <si>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</si>
  <si>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</si>
  <si>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</si>
  <si>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</si>
  <si>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</si>
  <si>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</si>
  <si>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</si>
  <si>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</si>
  <si>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</si>
  <si>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</si>
  <si>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</si>
  <si>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</si>
  <si>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</si>
  <si>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</si>
  <si>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</si>
  <si>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</si>
  <si>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</si>
  <si>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</si>
  <si>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</si>
  <si>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</si>
  <si>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</si>
  <si>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</si>
  <si>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</si>
  <si>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</si>
  <si>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</si>
  <si>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</si>
  <si>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</si>
  <si>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</si>
  <si>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</si>
  <si>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</si>
  <si>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</si>
  <si>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</si>
  <si>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</si>
  <si>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</si>
  <si>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</si>
  <si>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</si>
  <si>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</si>
  <si>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</si>
  <si>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</si>
  <si>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</si>
  <si>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</si>
  <si>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</si>
  <si>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</si>
  <si>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</si>
  <si>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</si>
  <si>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</si>
  <si>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</si>
  <si>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</si>
  <si>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</si>
  <si>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</si>
  <si>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</si>
  <si>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</si>
  <si>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</si>
  <si>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</si>
  <si>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</si>
  <si>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</si>
  <si>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</si>
  <si>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</si>
  <si>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</si>
  <si>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</si>
  <si>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</si>
  <si>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</si>
  <si>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</si>
  <si>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</si>
  <si>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</si>
  <si>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</si>
  <si>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</si>
  <si>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</si>
  <si>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</si>
  <si>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</si>
  <si>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</si>
  <si>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</si>
  <si>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</si>
  <si>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</si>
  <si>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</si>
  <si>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</si>
  <si>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</si>
  <si>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</si>
  <si>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</si>
  <si>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</si>
  <si>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</si>
  <si>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</si>
  <si>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</si>
  <si>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</si>
  <si>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</si>
  <si>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</si>
  <si>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</si>
  <si>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</si>
  <si>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</si>
  <si>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</si>
  <si>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</si>
  <si>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</si>
  <si>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</si>
  <si>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</si>
  <si>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</si>
  <si>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</si>
  <si>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</si>
  <si>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</si>
  <si>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</si>
  <si>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</si>
  <si>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</si>
  <si>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</si>
  <si>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</si>
  <si>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</si>
  <si>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</si>
  <si>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</si>
  <si>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</si>
  <si>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</si>
  <si>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</si>
  <si>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</si>
  <si>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</si>
  <si>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</si>
  <si>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</si>
  <si>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</si>
  <si>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</si>
  <si>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</si>
  <si>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</si>
  <si>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</si>
  <si>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</si>
  <si>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</si>
  <si>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</si>
  <si>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</si>
  <si>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</si>
  <si>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</si>
  <si>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</si>
  <si>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</si>
  <si>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</si>
  <si>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</si>
  <si>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</si>
  <si>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</si>
  <si>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</si>
  <si>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</si>
  <si>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</si>
  <si>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</si>
  <si>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</si>
  <si>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</si>
  <si>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</si>
  <si>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</si>
  <si>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</si>
  <si>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</si>
  <si>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</si>
  <si>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</si>
  <si>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</si>
  <si>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</si>
  <si>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</si>
  <si>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</si>
  <si>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</si>
  <si>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</si>
  <si>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</si>
  <si>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</si>
  <si>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</si>
  <si>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</si>
  <si>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</si>
  <si>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</si>
  <si>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</si>
  <si>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</si>
  <si>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</si>
  <si>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</si>
  <si>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</si>
  <si>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</si>
  <si>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</si>
  <si>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</si>
  <si>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</si>
  <si>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</si>
  <si>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</si>
  <si>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</si>
  <si>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</si>
  <si>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</si>
  <si>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</si>
  <si>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</si>
  <si>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</si>
  <si>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</si>
  <si>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</si>
  <si>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</si>
  <si>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</si>
  <si>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</si>
  <si>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</si>
  <si>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</si>
  <si>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</si>
  <si>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</si>
  <si>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</si>
  <si>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</si>
  <si>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</si>
  <si>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</si>
  <si>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</si>
  <si>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</si>
  <si>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</si>
  <si>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</si>
  <si>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</si>
  <si>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</si>
  <si>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</si>
  <si>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</si>
  <si>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</si>
  <si>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</si>
  <si>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</si>
  <si>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</si>
  <si>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</si>
  <si>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</si>
  <si>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</si>
  <si>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</si>
  <si>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</si>
  <si>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</si>
  <si>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</si>
  <si>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</si>
  <si>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</si>
  <si>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</si>
  <si>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</si>
  <si>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</si>
  <si>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</si>
  <si>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</si>
  <si>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</si>
  <si>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</si>
  <si>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</si>
  <si>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</si>
  <si>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</si>
  <si>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</si>
  <si>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</si>
  <si>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</si>
  <si>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</si>
  <si>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</si>
  <si>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</si>
  <si>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</si>
  <si>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</si>
  <si>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</si>
  <si>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</si>
  <si>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</si>
  <si>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</si>
  <si>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</si>
  <si>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</si>
  <si>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</si>
  <si>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</si>
  <si>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</si>
  <si>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</si>
  <si>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</si>
  <si>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</si>
  <si>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</si>
  <si>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</si>
  <si>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</si>
  <si>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</si>
  <si>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</si>
  <si>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</si>
  <si>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</si>
  <si>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</si>
  <si>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</si>
  <si>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</si>
  <si>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</si>
  <si>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</si>
  <si>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</si>
  <si>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</si>
  <si>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</si>
  <si>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</si>
  <si>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</si>
  <si>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</si>
  <si>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</si>
  <si>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</si>
  <si>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</si>
  <si>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</si>
  <si>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</si>
  <si>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</si>
  <si>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</si>
  <si>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</si>
  <si>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</si>
  <si>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</si>
  <si>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</si>
  <si>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</si>
  <si>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</si>
  <si>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</si>
  <si>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</si>
  <si>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</si>
  <si>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</si>
  <si>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</si>
  <si>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</si>
  <si>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</si>
  <si>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</si>
  <si>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</si>
  <si>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</si>
  <si>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</si>
  <si>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</si>
  <si>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</si>
  <si>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</si>
  <si>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</si>
  <si>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</si>
  <si>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</si>
  <si>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</si>
  <si>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</si>
  <si>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</si>
  <si>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</si>
  <si>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</si>
  <si>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</si>
  <si>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</si>
  <si>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</si>
  <si>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</si>
  <si>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</si>
  <si>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</si>
  <si>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</si>
  <si>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</si>
  <si>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</si>
  <si>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</si>
  <si>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</si>
  <si>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</si>
  <si>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</si>
  <si>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</si>
  <si>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</si>
  <si>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</si>
  <si>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</si>
  <si>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</si>
  <si>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</si>
  <si>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</si>
  <si>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</si>
  <si>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</si>
  <si>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</si>
  <si>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</si>
  <si>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</si>
  <si>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</si>
  <si>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</si>
  <si>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</si>
  <si>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</si>
  <si>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</si>
  <si>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</si>
  <si>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</si>
  <si>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</si>
  <si>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</si>
  <si>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</si>
  <si>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</si>
  <si>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</si>
  <si>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</si>
  <si>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</si>
  <si>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</si>
  <si>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</si>
  <si>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</si>
  <si>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</si>
  <si>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</si>
  <si>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</si>
  <si>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</si>
  <si>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</si>
  <si>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</si>
  <si>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</si>
  <si>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</si>
  <si>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</si>
  <si>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</si>
  <si>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</si>
  <si>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</si>
  <si>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</si>
  <si>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</si>
  <si>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</si>
  <si>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</si>
  <si>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</si>
  <si>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</si>
  <si>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</si>
  <si>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</si>
  <si>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</si>
  <si>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</si>
  <si>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</si>
  <si>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</si>
  <si>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</si>
  <si>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</si>
  <si>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</si>
  <si>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</si>
  <si>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</si>
  <si>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</si>
  <si>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</si>
  <si>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</si>
  <si>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</si>
  <si>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</si>
  <si>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</si>
  <si>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</si>
  <si>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</si>
  <si>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</si>
  <si>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</si>
  <si>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</si>
  <si>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</si>
  <si>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</si>
  <si>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</si>
  <si>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</si>
  <si>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</si>
  <si>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</si>
  <si>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</si>
  <si>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</si>
  <si>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</si>
  <si>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</si>
  <si>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</si>
  <si>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</si>
  <si>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</si>
  <si>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</si>
  <si>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</si>
  <si>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</si>
  <si>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</si>
  <si>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</si>
  <si>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</si>
  <si>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</si>
  <si>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</si>
  <si>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</si>
  <si>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</si>
  <si>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</si>
  <si>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</si>
  <si>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</si>
  <si>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</si>
  <si>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</si>
  <si>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</si>
  <si>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</si>
  <si>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</si>
  <si>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</si>
  <si>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</si>
  <si>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</si>
  <si>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</si>
  <si>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</si>
  <si>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</si>
  <si>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</si>
  <si>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</si>
  <si>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</si>
  <si>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</si>
  <si>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</si>
  <si>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</si>
  <si>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</si>
  <si>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</si>
  <si>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</si>
  <si>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</si>
  <si>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</si>
  <si>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</si>
  <si>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</si>
  <si>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</si>
  <si>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</si>
  <si>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</si>
  <si>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</si>
  <si>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</si>
  <si>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</si>
  <si>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</si>
  <si>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</si>
  <si>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</si>
  <si>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</si>
  <si>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</si>
  <si>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</si>
  <si>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</si>
  <si>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</si>
  <si>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</si>
  <si>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</si>
  <si>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</si>
  <si>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</si>
  <si>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</si>
  <si>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</si>
  <si>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</si>
  <si>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</si>
  <si>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</si>
  <si>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</si>
  <si>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</si>
  <si>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</si>
  <si>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</si>
  <si>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</si>
  <si>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</si>
  <si>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</si>
  <si>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</si>
  <si>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</si>
  <si>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</si>
  <si>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</si>
  <si>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</si>
  <si>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</si>
  <si>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</si>
  <si>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</si>
  <si>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</si>
  <si>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</si>
  <si>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</si>
  <si>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</si>
  <si>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</si>
  <si>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</si>
  <si>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</si>
  <si>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</si>
  <si>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</si>
  <si>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</si>
  <si>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</si>
  <si>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</si>
  <si>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</si>
  <si>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</si>
  <si>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</si>
  <si>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</si>
  <si>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</si>
  <si>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</si>
  <si>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</si>
  <si>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</si>
  <si>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</si>
  <si>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</si>
  <si>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</si>
  <si>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</si>
  <si>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</si>
  <si>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</si>
  <si>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</si>
  <si>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</si>
  <si>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</si>
  <si>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</si>
  <si>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</si>
  <si>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</si>
  <si>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</si>
  <si>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</si>
  <si>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</si>
  <si>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</si>
  <si>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</si>
  <si>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</si>
  <si>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</si>
  <si>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</si>
  <si>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</si>
  <si>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</si>
  <si>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</si>
  <si>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</si>
  <si>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</si>
  <si>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</si>
  <si>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</si>
  <si>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</si>
  <si>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</si>
  <si>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</si>
  <si>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</si>
  <si>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</si>
  <si>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</si>
  <si>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</si>
  <si>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</si>
  <si>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</si>
  <si>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</si>
  <si>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</si>
  <si>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</si>
  <si>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</si>
  <si>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</si>
  <si>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</si>
  <si>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</si>
  <si>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</si>
  <si>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</si>
  <si>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</si>
  <si>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</si>
  <si>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</si>
  <si>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</si>
  <si>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</si>
  <si>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</si>
  <si>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</si>
  <si>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</si>
  <si>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</si>
  <si>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</si>
  <si>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</si>
  <si>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</si>
  <si>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</si>
  <si>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</si>
  <si>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</si>
  <si>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</si>
  <si>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</si>
  <si>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</si>
  <si>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</si>
  <si>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</si>
  <si>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</si>
  <si>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</si>
  <si>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</si>
  <si>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</si>
  <si>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</si>
  <si>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</si>
  <si>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</si>
  <si>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</si>
  <si>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</si>
  <si>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</si>
  <si>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</si>
  <si>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</si>
  <si>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</si>
  <si>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</si>
  <si>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</si>
  <si>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</si>
  <si>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</si>
  <si>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</si>
  <si>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</si>
  <si>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</si>
  <si>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</si>
  <si>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</si>
  <si>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</si>
  <si>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</si>
  <si>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</si>
  <si>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</si>
  <si>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</si>
  <si>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</si>
  <si>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</si>
  <si>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</si>
  <si>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</si>
  <si>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</si>
  <si>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</si>
  <si>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</si>
  <si>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</si>
  <si>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</si>
  <si>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</si>
  <si>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</si>
  <si>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</si>
  <si>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</si>
  <si>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</si>
  <si>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</si>
  <si>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</si>
  <si>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</si>
  <si>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</si>
  <si>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</si>
  <si>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</si>
  <si>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</si>
  <si>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</si>
  <si>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</si>
  <si>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</si>
  <si>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</si>
  <si>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</si>
  <si>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</si>
  <si>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</si>
  <si>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</si>
  <si>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</si>
  <si>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</si>
  <si>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</si>
  <si>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</si>
  <si>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</si>
  <si>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</si>
  <si>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</si>
  <si>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</si>
  <si>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</si>
  <si>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</si>
  <si>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</si>
  <si>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</si>
  <si>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</si>
  <si>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</si>
  <si>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</si>
  <si>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</si>
  <si>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</si>
  <si>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</si>
  <si>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</si>
  <si>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</si>
  <si>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</si>
  <si>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</si>
  <si>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</si>
  <si>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</si>
  <si>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</si>
  <si>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</si>
  <si>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</si>
  <si>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</si>
  <si>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</si>
  <si>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</si>
  <si>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</si>
  <si>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</si>
  <si>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</si>
  <si>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</si>
  <si>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</si>
  <si>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</si>
  <si>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</si>
  <si>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</si>
  <si>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</si>
  <si>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</si>
  <si>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</si>
  <si>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</si>
  <si>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</si>
  <si>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</si>
  <si>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</si>
  <si>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</si>
  <si>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</si>
  <si>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</si>
  <si>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</si>
  <si>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</si>
  <si>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</si>
  <si>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</si>
  <si>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</si>
  <si>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</si>
  <si>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</si>
  <si>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</si>
  <si>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</si>
  <si>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</si>
  <si>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</si>
  <si>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</si>
  <si>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</si>
  <si>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</si>
  <si>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</si>
  <si>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</si>
  <si>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</si>
  <si>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</si>
  <si>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</si>
  <si>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</si>
  <si>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</si>
  <si>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</si>
  <si>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</si>
  <si>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</si>
  <si>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</si>
  <si>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</si>
  <si>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</si>
  <si>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</si>
  <si>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</si>
  <si>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</si>
  <si>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</si>
  <si>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</si>
  <si>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</si>
  <si>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</si>
  <si>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</si>
  <si>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</si>
  <si>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</si>
  <si>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</si>
  <si>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</si>
  <si>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</si>
  <si>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</si>
  <si>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</si>
  <si>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</si>
  <si>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</si>
  <si>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</si>
  <si>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</si>
  <si>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</si>
  <si>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</si>
  <si>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</si>
  <si>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</si>
  <si>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</si>
  <si>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</si>
  <si>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</si>
  <si>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</si>
  <si>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</si>
  <si>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</si>
  <si>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</si>
  <si>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</si>
  <si>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</si>
  <si>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</si>
  <si>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</si>
  <si>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</si>
  <si>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</si>
  <si>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</si>
  <si>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</si>
  <si>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</si>
  <si>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</si>
  <si>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</si>
  <si>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</si>
  <si>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</si>
  <si>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</si>
  <si>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</si>
  <si>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</si>
  <si>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</si>
  <si>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</si>
  <si>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</si>
  <si>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</si>
  <si>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</si>
  <si>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</si>
  <si>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</si>
  <si>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</si>
  <si>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</si>
  <si>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</si>
  <si>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</si>
  <si>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</si>
  <si>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</si>
  <si>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</si>
  <si>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</si>
  <si>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</si>
  <si>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</si>
  <si>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</si>
  <si>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</si>
  <si>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</si>
  <si>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</si>
  <si>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</si>
  <si>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</si>
  <si>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</si>
  <si>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</si>
  <si>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</si>
  <si>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</si>
  <si>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</si>
  <si>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</si>
  <si>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</si>
  <si>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</si>
  <si>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</si>
  <si>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</si>
  <si>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</si>
  <si>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</si>
  <si>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</si>
  <si>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</si>
  <si>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</si>
  <si>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</si>
  <si>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</si>
  <si>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</si>
  <si>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</si>
  <si>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</si>
  <si>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</si>
  <si>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</si>
  <si>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</si>
  <si>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</si>
  <si>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</si>
  <si>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</si>
  <si>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</si>
  <si>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</si>
  <si>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</si>
  <si>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</si>
  <si>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</si>
  <si>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</si>
  <si>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</si>
  <si>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</si>
  <si>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</si>
  <si>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</si>
  <si>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</si>
  <si>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</si>
  <si>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</si>
  <si>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</si>
  <si>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</si>
  <si>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</si>
  <si>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</si>
  <si>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</si>
  <si>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</si>
  <si>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</si>
  <si>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</si>
  <si>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</si>
  <si>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</si>
  <si>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</si>
  <si>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</si>
  <si>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</si>
  <si>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</si>
  <si>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</si>
  <si>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</si>
  <si>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</si>
  <si>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</si>
  <si>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</si>
  <si>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</si>
  <si>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</si>
  <si>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</si>
  <si>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</si>
  <si>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</si>
  <si>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</si>
  <si>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</si>
  <si>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</si>
  <si>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</si>
  <si>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</si>
  <si>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</si>
  <si>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</si>
  <si>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</si>
  <si>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</si>
  <si>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</si>
  <si>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</si>
  <si>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</si>
  <si>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</si>
  <si>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</si>
  <si>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</si>
  <si>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</si>
  <si>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</si>
  <si>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</si>
  <si>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</si>
  <si>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</si>
  <si>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</si>
  <si>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</si>
  <si>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</si>
  <si>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</si>
  <si>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</si>
  <si>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</si>
  <si>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</si>
  <si>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</si>
  <si>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</si>
  <si>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</si>
  <si>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</si>
  <si>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</si>
  <si>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</si>
  <si>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</si>
  <si>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</si>
  <si>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</si>
  <si>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</si>
  <si>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</si>
  <si>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</si>
  <si>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</si>
  <si>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</si>
  <si>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</si>
  <si>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</si>
  <si>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</si>
  <si>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</si>
  <si>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</si>
  <si>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</si>
  <si>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</si>
  <si>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</si>
  <si>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</si>
  <si>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</si>
  <si>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</si>
  <si>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</si>
  <si>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</si>
  <si>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</si>
  <si>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</si>
  <si>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</si>
  <si>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</si>
  <si>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</si>
  <si>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</si>
  <si>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</si>
  <si>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</si>
  <si>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</si>
  <si>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</si>
  <si>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</si>
  <si>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</si>
  <si>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</si>
  <si>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</si>
  <si>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</si>
  <si>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</si>
  <si>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</si>
  <si>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</si>
  <si>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</si>
  <si>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</si>
  <si>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</si>
  <si>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</si>
  <si>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</si>
  <si>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</si>
  <si>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</si>
  <si>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</si>
  <si>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</si>
  <si>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</si>
  <si>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</si>
  <si>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</si>
  <si>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</si>
  <si>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</si>
  <si>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</si>
  <si>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</si>
  <si>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</si>
  <si>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</si>
  <si>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</si>
  <si>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</si>
  <si>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</si>
  <si>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</si>
  <si>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</si>
  <si>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</si>
  <si>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</si>
  <si>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</si>
  <si>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</si>
  <si>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</si>
  <si>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</si>
  <si>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</si>
  <si>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</si>
  <si>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</si>
  <si>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</si>
  <si>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</si>
  <si>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</si>
  <si>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</si>
  <si>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</si>
  <si>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</si>
  <si>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</si>
  <si>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</si>
  <si>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</si>
  <si>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</si>
  <si>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</si>
  <si>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</si>
  <si>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</si>
  <si>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</si>
  <si>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</si>
  <si>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</si>
  <si>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</si>
  <si>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</si>
  <si>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</si>
  <si>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</si>
  <si>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</si>
  <si>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</si>
  <si>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</si>
  <si>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</si>
  <si>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</si>
  <si>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</si>
  <si>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</si>
  <si>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</si>
  <si>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</si>
  <si>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</si>
  <si>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</si>
  <si>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</si>
  <si>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</si>
  <si>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</si>
  <si>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</si>
  <si>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</si>
  <si>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</si>
  <si>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</si>
  <si>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</si>
  <si>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</si>
  <si>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</si>
  <si>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</si>
  <si>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</si>
  <si>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</si>
  <si>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</si>
  <si>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</si>
  <si>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</si>
  <si>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</si>
  <si>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</si>
  <si>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</si>
  <si>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</si>
  <si>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</si>
  <si>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</si>
  <si>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</si>
  <si>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</si>
  <si>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</si>
  <si>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</si>
  <si>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</si>
  <si>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</si>
  <si>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</si>
  <si>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</si>
  <si>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</si>
  <si>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</si>
  <si>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</si>
  <si>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</si>
  <si>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</si>
  <si>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</si>
  <si>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</si>
  <si>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</si>
  <si>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</si>
  <si>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</si>
  <si>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</si>
  <si>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</si>
  <si>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</si>
  <si>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</si>
  <si>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</si>
  <si>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</si>
  <si>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</si>
  <si>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</si>
  <si>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</si>
  <si>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</si>
  <si>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</si>
  <si>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</si>
  <si>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</si>
  <si>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</si>
  <si>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</si>
  <si>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</si>
  <si>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</si>
  <si>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</si>
  <si>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</si>
  <si>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</si>
  <si>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</si>
  <si>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</si>
  <si>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</si>
  <si>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</si>
  <si>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</si>
  <si>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</si>
  <si>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</si>
  <si>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</si>
  <si>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</si>
  <si>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</si>
  <si>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</si>
  <si>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</si>
  <si>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</si>
  <si>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</si>
  <si>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</si>
  <si>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</si>
  <si>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</si>
  <si>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</si>
  <si>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</si>
  <si>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</si>
  <si>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</si>
  <si>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</si>
  <si>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</si>
  <si>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</si>
  <si>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</si>
  <si>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</si>
  <si>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</si>
  <si>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</si>
  <si>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</si>
  <si>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</si>
  <si>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</si>
  <si>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</si>
  <si>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</si>
  <si>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</si>
  <si>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</si>
  <si>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</si>
  <si>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</si>
  <si>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</si>
  <si>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</si>
  <si>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</si>
  <si>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</si>
  <si>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</si>
  <si>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</si>
  <si>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</si>
  <si>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</si>
  <si>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</si>
  <si>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</si>
  <si>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</si>
  <si>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</si>
  <si>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</si>
  <si>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</si>
  <si>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</si>
  <si>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</si>
  <si>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</si>
  <si>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</si>
  <si>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</si>
  <si>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</si>
  <si>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</si>
  <si>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</si>
  <si>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</si>
  <si>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</si>
  <si>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</si>
  <si>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</si>
  <si>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</si>
  <si>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</si>
  <si>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</si>
  <si>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</si>
  <si>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</si>
  <si>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</si>
  <si>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</si>
  <si>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</si>
  <si>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</si>
  <si>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</si>
  <si>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</si>
  <si>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</si>
  <si>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</si>
  <si>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</si>
  <si>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</si>
  <si>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</si>
  <si>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</si>
  <si>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</si>
  <si>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</si>
  <si>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</si>
  <si>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</si>
  <si>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</si>
  <si>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</si>
  <si>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</si>
  <si>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</si>
  <si>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</si>
  <si>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</si>
  <si>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</si>
  <si>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</si>
  <si>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</si>
  <si>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</si>
  <si>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</si>
  <si>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</si>
  <si>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</si>
  <si>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</si>
  <si>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</si>
  <si>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</si>
  <si>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</si>
  <si>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</si>
  <si>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</si>
  <si>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</si>
  <si>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</si>
  <si>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</si>
  <si>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</si>
  <si>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</si>
  <si>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</si>
  <si>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</si>
  <si>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</si>
  <si>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</si>
  <si>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</si>
  <si>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</si>
  <si>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</si>
  <si>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</si>
  <si>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</si>
  <si>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</si>
  <si>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</si>
  <si>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</si>
  <si>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</si>
  <si>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</si>
  <si>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</si>
  <si>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</si>
  <si>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</si>
  <si>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</si>
  <si>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</si>
  <si>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</si>
  <si>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</si>
  <si>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</si>
  <si>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</si>
  <si>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</si>
  <si>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</si>
  <si>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</si>
  <si>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</si>
  <si>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</si>
  <si>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</si>
  <si>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</si>
  <si>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</si>
  <si>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</si>
  <si>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</si>
  <si>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</si>
  <si>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</si>
  <si>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</si>
  <si>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</si>
  <si>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</si>
  <si>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</si>
  <si>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</si>
  <si>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</si>
  <si>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</si>
  <si>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</si>
  <si>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</si>
  <si>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</si>
  <si>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</si>
  <si>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</si>
  <si>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</si>
  <si>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</si>
  <si>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</si>
  <si>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</si>
  <si>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</si>
  <si>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</si>
  <si>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</si>
  <si>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</si>
  <si>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</si>
  <si>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</si>
  <si>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</si>
  <si>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</si>
  <si>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</si>
  <si>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</si>
  <si>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</si>
  <si>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</si>
  <si>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</si>
  <si>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</si>
  <si>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</si>
  <si>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</si>
  <si>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</si>
  <si>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</si>
  <si>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</si>
  <si>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</si>
  <si>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</si>
  <si>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</si>
  <si>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</si>
  <si>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</si>
  <si>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</si>
  <si>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</si>
  <si>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</si>
  <si>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</si>
  <si>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</si>
  <si>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</si>
  <si>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</si>
  <si>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</si>
  <si>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</si>
  <si>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</si>
  <si>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</si>
  <si>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</si>
  <si>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</si>
  <si>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</si>
  <si>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</si>
  <si>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</si>
  <si>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</si>
  <si>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</si>
  <si>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</si>
  <si>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</si>
  <si>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</si>
  <si>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</si>
  <si>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</si>
  <si>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</si>
  <si>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</si>
  <si>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</si>
  <si>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</si>
  <si>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</si>
  <si>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</si>
  <si>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</si>
  <si>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</si>
  <si>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</si>
  <si>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</si>
  <si>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</si>
  <si>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</si>
  <si>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</si>
  <si>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</si>
  <si>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</si>
  <si>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</si>
  <si>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</si>
  <si>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</si>
  <si>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</si>
  <si>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</si>
  <si>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</si>
  <si>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</si>
  <si>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</si>
  <si>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</si>
  <si>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</si>
  <si>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</si>
  <si>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</si>
  <si>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</si>
  <si>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</si>
  <si>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</si>
  <si>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</si>
  <si>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</si>
  <si>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</si>
  <si>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</si>
  <si>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</si>
  <si>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</si>
  <si>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</si>
  <si>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</si>
  <si>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</si>
  <si>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</si>
  <si>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</si>
  <si>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</si>
  <si>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</si>
  <si>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</si>
  <si>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</si>
  <si>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</si>
  <si>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</si>
  <si>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</si>
  <si>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</si>
  <si>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</si>
  <si>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</si>
  <si>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</si>
  <si>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</si>
  <si>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</si>
  <si>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</si>
  <si>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</si>
  <si>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</si>
  <si>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</si>
  <si>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</si>
  <si>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</si>
  <si>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</si>
  <si>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</si>
  <si>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</si>
  <si>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</si>
  <si>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</si>
  <si>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</si>
  <si>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</si>
  <si>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</si>
  <si>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</si>
  <si>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</si>
  <si>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</si>
  <si>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</si>
  <si>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</si>
  <si>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</si>
  <si>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</si>
  <si>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</si>
  <si>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</si>
  <si>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</si>
  <si>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</si>
  <si>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</si>
  <si>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</si>
  <si>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</si>
  <si>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</si>
  <si>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</si>
  <si>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</si>
  <si>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</si>
  <si>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</si>
  <si>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</si>
  <si>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</si>
  <si>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</si>
  <si>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</si>
  <si>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</si>
  <si>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</si>
  <si>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</si>
  <si>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</si>
  <si>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</si>
  <si>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</si>
  <si>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</si>
  <si>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</si>
  <si>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</si>
  <si>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</si>
  <si>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</si>
  <si>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</si>
  <si>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</si>
  <si>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</si>
  <si>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</si>
  <si>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</si>
  <si>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</si>
  <si>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</si>
  <si>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</si>
  <si>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</si>
  <si>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</si>
  <si>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</si>
  <si>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</si>
  <si>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</si>
  <si>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</si>
  <si>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</si>
  <si>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</si>
  <si>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</si>
  <si>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</si>
  <si>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</si>
  <si>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</si>
  <si>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</si>
  <si>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</si>
  <si>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</si>
  <si>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</si>
  <si>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</si>
  <si>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</si>
  <si>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</si>
  <si>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</si>
  <si>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</si>
  <si>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</si>
  <si>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</si>
  <si>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</si>
  <si>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</si>
  <si>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</si>
  <si>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</si>
  <si>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</si>
  <si>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</si>
  <si>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</si>
  <si>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</si>
  <si>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</si>
  <si>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</si>
  <si>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</si>
  <si>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</si>
  <si>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</si>
  <si>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</si>
  <si>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</si>
  <si>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</si>
  <si>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</si>
  <si>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</si>
  <si>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</si>
  <si>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</si>
  <si>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</si>
  <si>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</si>
  <si>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</si>
  <si>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</si>
  <si>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</si>
  <si>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</si>
  <si>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</si>
  <si>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</si>
  <si>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</si>
  <si>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</si>
  <si>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</si>
  <si>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</si>
  <si>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</si>
  <si>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</si>
  <si>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</si>
  <si>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</si>
  <si>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</si>
  <si>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</si>
  <si>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</si>
  <si>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</si>
  <si>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</si>
  <si>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</si>
  <si>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</si>
  <si>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</si>
  <si>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</si>
  <si>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</si>
  <si>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</si>
  <si>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</si>
  <si>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</si>
  <si>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</si>
  <si>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</si>
  <si>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</si>
  <si>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</si>
  <si>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</si>
  <si>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</si>
  <si>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</si>
  <si>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</si>
  <si>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</si>
  <si>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</si>
  <si>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</si>
  <si>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</si>
  <si>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</si>
  <si>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</si>
  <si>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</si>
  <si>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</si>
  <si>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</si>
  <si>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</si>
  <si>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</si>
  <si>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</si>
  <si>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</si>
  <si>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</si>
  <si>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</si>
  <si>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</si>
  <si>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</si>
  <si>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</si>
  <si>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</si>
  <si>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</si>
  <si>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</si>
  <si>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</si>
  <si>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</si>
  <si>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</si>
  <si>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</si>
  <si>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</si>
  <si>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</si>
  <si>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</si>
  <si>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</si>
  <si>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</si>
  <si>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</si>
  <si>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</si>
  <si>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</si>
  <si>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</si>
  <si>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</si>
  <si>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</si>
  <si>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</si>
  <si>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</si>
  <si>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</si>
  <si>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</si>
  <si>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</si>
  <si>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</si>
  <si>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</si>
  <si>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</si>
  <si>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</si>
  <si>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</si>
  <si>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</si>
  <si>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</si>
  <si>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</si>
  <si>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</si>
  <si>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</si>
  <si>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</si>
  <si>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</si>
  <si>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</si>
  <si>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</si>
  <si>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</si>
  <si>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</si>
  <si>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</si>
  <si>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</si>
  <si>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</si>
  <si>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</si>
  <si>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</si>
  <si>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</si>
  <si>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</si>
  <si>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</si>
  <si>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</si>
  <si>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</si>
  <si>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</si>
  <si>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</si>
  <si>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</si>
  <si>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</si>
  <si>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</si>
  <si>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</si>
  <si>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</si>
  <si>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</si>
  <si>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</si>
  <si>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</si>
  <si>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</si>
  <si>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</si>
  <si>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</si>
  <si>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</si>
  <si>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</si>
  <si>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</si>
  <si>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</si>
  <si>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</si>
  <si>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</si>
  <si>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</si>
  <si>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</si>
  <si>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</si>
  <si>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</si>
  <si>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</si>
  <si>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</si>
  <si>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</si>
  <si>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</si>
  <si>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</si>
  <si>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</si>
  <si>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</si>
  <si>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</si>
  <si>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</si>
  <si>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</si>
  <si>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</si>
  <si>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</si>
  <si>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</si>
  <si>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</si>
  <si>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</si>
  <si>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</si>
  <si>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</si>
  <si>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</si>
  <si>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</si>
  <si>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</si>
  <si>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</si>
  <si>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</si>
  <si>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</si>
  <si>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</si>
  <si>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</si>
  <si>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</si>
  <si>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</si>
  <si>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</si>
  <si>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</si>
  <si>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</si>
  <si>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</si>
  <si>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</si>
  <si>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</si>
  <si>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</si>
  <si>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</si>
  <si>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</si>
  <si>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</si>
  <si>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</si>
  <si>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</si>
  <si>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</si>
  <si>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</si>
  <si>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</si>
  <si>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</si>
  <si>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</si>
  <si>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</si>
  <si>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</si>
  <si>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</si>
  <si>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</si>
  <si>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</si>
  <si>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</si>
  <si>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</si>
  <si>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</si>
  <si>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</si>
  <si>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</si>
  <si>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</si>
  <si>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</si>
  <si>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</si>
  <si>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</si>
  <si>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</si>
  <si>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</si>
  <si>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</si>
  <si>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</si>
  <si>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</si>
  <si>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</si>
  <si>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</si>
  <si>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</si>
  <si>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</si>
  <si>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</si>
  <si>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</si>
  <si>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</si>
  <si>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</si>
  <si>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</si>
  <si>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</si>
  <si>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</si>
  <si>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</si>
  <si>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</si>
  <si>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</si>
  <si>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</si>
  <si>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</si>
  <si>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</si>
  <si>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</si>
  <si>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</si>
  <si>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</si>
  <si>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</si>
  <si>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</si>
  <si>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</si>
  <si>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</si>
  <si>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</si>
  <si>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</si>
  <si>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</si>
  <si>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</si>
  <si>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</si>
  <si>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</si>
  <si>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</si>
  <si>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</si>
  <si>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</si>
  <si>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</si>
  <si>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</si>
  <si>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</si>
  <si>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</si>
  <si>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</si>
  <si>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</si>
  <si>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</si>
  <si>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</si>
  <si>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</si>
  <si>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</si>
  <si>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</si>
  <si>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</si>
  <si>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</si>
  <si>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</si>
  <si>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</si>
  <si>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</si>
  <si>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</si>
  <si>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</si>
  <si>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</si>
  <si>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</si>
  <si>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</si>
  <si>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</si>
  <si>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</si>
  <si>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</si>
  <si>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</si>
  <si>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</si>
  <si>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</si>
  <si>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</si>
  <si>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</si>
  <si>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</si>
  <si>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</si>
  <si>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</si>
  <si>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</si>
  <si>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</si>
  <si>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</si>
  <si>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</si>
  <si>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</si>
  <si>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</si>
  <si>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</si>
  <si>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</si>
  <si>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</si>
  <si>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</si>
  <si>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</si>
  <si>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</si>
  <si>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</si>
  <si>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</si>
  <si>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</si>
  <si>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</si>
  <si>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</si>
  <si>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</si>
  <si>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</si>
  <si>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</si>
  <si>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</si>
  <si>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</si>
  <si>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</si>
  <si>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</si>
  <si>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</si>
  <si>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</si>
  <si>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</si>
  <si>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</si>
  <si>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</si>
  <si>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</si>
  <si>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</si>
  <si>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</si>
  <si>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</si>
  <si>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</si>
  <si>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</si>
  <si>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</si>
  <si>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</si>
  <si>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</si>
  <si>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</si>
  <si>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</si>
  <si>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</si>
  <si>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</si>
  <si>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</si>
  <si>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</si>
  <si>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</si>
  <si>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</si>
  <si>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</si>
  <si>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</si>
  <si>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</si>
  <si>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</si>
  <si>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</si>
  <si>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</si>
  <si>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</si>
  <si>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</si>
  <si>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</si>
  <si>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</si>
  <si>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</si>
  <si>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</si>
  <si>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</si>
  <si>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</si>
  <si>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</si>
  <si>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</si>
  <si>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</si>
  <si>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</si>
  <si>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</si>
  <si>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</si>
  <si>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</si>
  <si>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</si>
  <si>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</si>
  <si>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</si>
  <si>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</si>
  <si>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</si>
  <si>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</si>
  <si>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</si>
  <si>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</si>
  <si>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</si>
  <si>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</si>
  <si>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</si>
  <si>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</si>
  <si>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</si>
  <si>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</si>
  <si>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</si>
  <si>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</si>
  <si>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</si>
  <si>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</si>
  <si>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</si>
  <si>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</si>
  <si>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</si>
  <si>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</si>
  <si>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</si>
  <si>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</si>
  <si>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</si>
  <si>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</si>
  <si>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</si>
  <si>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</si>
  <si>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</si>
  <si>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</si>
  <si>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</si>
  <si>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</si>
  <si>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</si>
  <si>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</si>
  <si>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</si>
  <si>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</si>
  <si>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</si>
  <si>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</si>
  <si>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</si>
  <si>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</si>
  <si>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</si>
  <si>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</si>
  <si>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</si>
  <si>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</si>
  <si>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</si>
  <si>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</si>
  <si>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</si>
  <si>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</si>
  <si>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</si>
  <si>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</si>
  <si>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</si>
  <si>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</si>
  <si>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</si>
  <si>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</si>
  <si>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</si>
  <si>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</si>
  <si>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</si>
  <si>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</si>
  <si>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</si>
  <si>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</si>
  <si>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</si>
  <si>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</si>
  <si>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</si>
  <si>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</si>
  <si>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</si>
  <si>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</si>
  <si>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</si>
  <si>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</si>
  <si>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</si>
  <si>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</si>
  <si>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</si>
  <si>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</si>
  <si>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</si>
  <si>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</si>
  <si>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</si>
  <si>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</si>
  <si>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</si>
  <si>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</si>
  <si>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</si>
  <si>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</si>
  <si>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</si>
  <si>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</si>
  <si>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</si>
  <si>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</si>
  <si>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</si>
  <si>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</si>
  <si>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</si>
  <si>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</si>
  <si>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</si>
  <si>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</si>
  <si>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</si>
  <si>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</si>
  <si>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</si>
  <si>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</si>
  <si>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</si>
  <si>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</si>
  <si>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</si>
  <si>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</si>
  <si>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</si>
  <si>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</si>
  <si>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</si>
  <si>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</si>
  <si>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</si>
  <si>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</si>
  <si>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</si>
  <si>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</si>
  <si>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</si>
  <si>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</si>
  <si>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</si>
  <si>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</si>
  <si>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</si>
  <si>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</si>
  <si>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</si>
  <si>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</si>
  <si>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</si>
  <si>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</si>
  <si>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</si>
  <si>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</si>
  <si>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</si>
  <si>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</si>
  <si>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</si>
  <si>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</si>
  <si>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</si>
  <si>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</si>
  <si>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</si>
  <si>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</si>
  <si>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</si>
  <si>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</si>
  <si>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</si>
  <si>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</si>
  <si>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</si>
  <si>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</si>
  <si>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</si>
  <si>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</si>
  <si>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</si>
  <si>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</si>
  <si>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</si>
  <si>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</si>
  <si>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</si>
  <si>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</si>
  <si>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</si>
  <si>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</si>
  <si>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</si>
  <si>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</si>
  <si>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</si>
  <si>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</si>
  <si>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</si>
  <si>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</si>
  <si>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</si>
  <si>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</si>
  <si>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</si>
  <si>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</si>
  <si>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</si>
  <si>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</si>
  <si>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</si>
  <si>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</si>
  <si>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</si>
  <si>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</si>
  <si>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</si>
  <si>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</si>
  <si>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</si>
  <si>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</si>
  <si>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</si>
  <si>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</si>
  <si>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</si>
  <si>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</si>
  <si>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</si>
  <si>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</si>
  <si>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</si>
  <si>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</si>
  <si>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</si>
  <si>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</si>
  <si>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</si>
  <si>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</si>
  <si>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</si>
  <si>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</si>
  <si>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</si>
  <si>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</si>
  <si>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</si>
  <si>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</si>
  <si>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</si>
  <si>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</si>
  <si>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</si>
  <si>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</si>
  <si>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</si>
  <si>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</si>
  <si>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</si>
  <si>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</si>
  <si>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</si>
  <si>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</si>
  <si>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</si>
  <si>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</si>
  <si>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</si>
  <si>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</si>
  <si>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</si>
  <si>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</si>
  <si>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</si>
  <si>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</si>
  <si>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</si>
  <si>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</si>
  <si>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</si>
  <si>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</si>
  <si>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</si>
  <si>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</si>
  <si>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</si>
  <si>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</si>
  <si>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</si>
  <si>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</si>
  <si>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</si>
  <si>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</si>
  <si>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</si>
  <si>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</si>
  <si>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</si>
  <si>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</si>
  <si>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</si>
  <si>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</si>
  <si>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</si>
  <si>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</si>
  <si>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</si>
  <si>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</si>
  <si>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</si>
  <si>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</si>
  <si>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</si>
  <si>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</si>
  <si>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</si>
  <si>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</si>
  <si>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</si>
  <si>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</si>
  <si>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</si>
  <si>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</si>
  <si>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</si>
  <si>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</si>
  <si>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</si>
  <si>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</si>
  <si>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</si>
  <si>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</si>
  <si>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</si>
  <si>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</si>
  <si>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</si>
  <si>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</si>
  <si>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</si>
  <si>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</si>
  <si>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</si>
  <si>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</si>
  <si>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</si>
  <si>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</si>
  <si>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</si>
  <si>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</si>
  <si>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</si>
  <si>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</si>
  <si>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</si>
  <si>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</si>
  <si>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</si>
  <si>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</si>
  <si>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</si>
  <si>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</si>
  <si>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</si>
  <si>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</si>
  <si>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</si>
  <si>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</si>
  <si>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</si>
  <si>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</si>
  <si>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</si>
  <si>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</si>
  <si>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</si>
  <si>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</si>
  <si>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</si>
  <si>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</si>
  <si>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</si>
  <si>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</si>
  <si>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</si>
  <si>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</si>
  <si>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</si>
  <si>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</si>
  <si>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</si>
  <si>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</si>
  <si>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</si>
  <si>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</si>
  <si>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</si>
  <si>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</si>
  <si>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</si>
  <si>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</si>
  <si>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</si>
  <si>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</si>
  <si>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</si>
  <si>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</si>
  <si>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</si>
  <si>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</si>
  <si>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</si>
  <si>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</si>
  <si>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</si>
  <si>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</si>
  <si>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</si>
  <si>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</si>
  <si>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</si>
  <si>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</si>
  <si>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</si>
  <si>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</si>
  <si>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</si>
  <si>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</si>
  <si>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</si>
  <si>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</si>
  <si>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</si>
  <si>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</si>
  <si>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</si>
  <si>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</si>
  <si>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</si>
  <si>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</si>
  <si>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</si>
  <si>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</si>
  <si>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</si>
  <si>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</si>
  <si>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</si>
  <si>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</si>
  <si>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</si>
  <si>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</si>
  <si>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</si>
  <si>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</si>
  <si>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</si>
  <si>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</si>
  <si>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</si>
  <si>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</si>
  <si>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</si>
  <si>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</si>
  <si>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</si>
  <si>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</si>
  <si>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</si>
  <si>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</si>
  <si>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</si>
  <si>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</si>
  <si>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</si>
  <si>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</si>
  <si>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</si>
  <si>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</si>
  <si>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</si>
  <si>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</si>
  <si>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</si>
  <si>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</si>
  <si>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</si>
  <si>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</si>
  <si>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</si>
  <si>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</si>
  <si>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</si>
  <si>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</si>
  <si>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</si>
  <si>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</si>
  <si>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</si>
  <si>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</si>
  <si>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</si>
  <si>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</si>
  <si>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</si>
  <si>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</si>
  <si>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</si>
  <si>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</si>
  <si>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</si>
  <si>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</si>
  <si>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</si>
  <si>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</si>
  <si>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</si>
  <si>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</si>
  <si>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</si>
  <si>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</si>
  <si>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</si>
  <si>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</si>
  <si>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</si>
  <si>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</si>
  <si>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</si>
  <si>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</si>
  <si>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</si>
  <si>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</si>
  <si>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</si>
  <si>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</si>
  <si>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</si>
  <si>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</si>
  <si>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</si>
  <si>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</si>
  <si>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</si>
  <si>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</si>
  <si>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</si>
  <si>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</si>
  <si>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</si>
  <si>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</si>
  <si>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</si>
  <si>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</si>
  <si>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</si>
  <si>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</si>
  <si>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</si>
  <si>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</si>
  <si>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</si>
  <si>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</si>
  <si>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</si>
  <si>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</si>
  <si>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</si>
  <si>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</si>
  <si>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</si>
  <si>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</si>
  <si>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</si>
  <si>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</si>
  <si>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</si>
  <si>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</si>
  <si>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</si>
  <si>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</si>
  <si>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</si>
  <si>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</si>
  <si>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</si>
  <si>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</si>
  <si>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</si>
  <si>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</si>
  <si>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</si>
  <si>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</si>
  <si>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</si>
  <si>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</si>
  <si>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</si>
  <si>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</si>
  <si>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</si>
  <si>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</si>
  <si>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</si>
  <si>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</si>
  <si>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</si>
  <si>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</si>
  <si>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</si>
  <si>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</si>
  <si>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</si>
  <si>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</si>
  <si>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</si>
  <si>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</si>
  <si>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</si>
  <si>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</si>
  <si>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</si>
  <si>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</si>
  <si>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</si>
  <si>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</si>
  <si>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</si>
  <si>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</si>
  <si>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</si>
  <si>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</si>
  <si>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</si>
  <si>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</si>
  <si>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</si>
  <si>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</si>
  <si>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</si>
  <si>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</si>
  <si>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</si>
  <si>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</si>
  <si>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</si>
  <si>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</si>
  <si>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</si>
  <si>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</si>
  <si>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</si>
  <si>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</si>
  <si>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</si>
  <si>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</si>
  <si>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</si>
  <si>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</si>
  <si>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</si>
  <si>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</si>
  <si>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</si>
  <si>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</si>
  <si>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</si>
  <si>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</si>
  <si>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</si>
  <si>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</si>
  <si>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</si>
  <si>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</si>
  <si>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</si>
  <si>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</si>
  <si>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</si>
  <si>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</si>
  <si>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</si>
  <si>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</si>
  <si>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</si>
  <si>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</si>
  <si>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</si>
  <si>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</si>
  <si>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</si>
  <si>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</si>
  <si>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</si>
  <si>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</si>
  <si>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</si>
  <si>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</si>
  <si>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</si>
  <si>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</si>
  <si>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</si>
  <si>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</si>
  <si>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</si>
  <si>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</si>
  <si>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</si>
  <si>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</si>
  <si>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</si>
  <si>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</si>
  <si>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</si>
  <si>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</si>
  <si>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</si>
  <si>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</si>
  <si>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</si>
  <si>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</si>
  <si>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</si>
  <si>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</si>
  <si>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</si>
  <si>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</si>
  <si>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</si>
  <si>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</si>
  <si>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</si>
  <si>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</si>
  <si>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</si>
  <si>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</si>
  <si>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</si>
  <si>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</si>
  <si>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</si>
  <si>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</si>
  <si>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</si>
  <si>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</si>
  <si>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</si>
  <si>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</si>
  <si>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</si>
  <si>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</si>
  <si>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</si>
  <si>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</si>
  <si>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</si>
  <si>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</si>
  <si>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</si>
  <si>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</si>
  <si>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</si>
  <si>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</si>
  <si>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</si>
  <si>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</si>
  <si>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</si>
  <si>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</si>
  <si>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</si>
  <si>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</si>
  <si>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</si>
  <si>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</si>
  <si>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</si>
  <si>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</si>
  <si>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</si>
  <si>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</si>
  <si>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</si>
  <si>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</si>
  <si>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</si>
  <si>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</si>
  <si>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</si>
  <si>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</si>
  <si>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</si>
  <si>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</si>
  <si>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</si>
  <si>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</si>
  <si>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</si>
  <si>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</si>
  <si>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</si>
  <si>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</si>
  <si>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</si>
  <si>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</si>
  <si>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</si>
  <si>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</si>
  <si>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</si>
  <si>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</si>
  <si>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</si>
  <si>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</si>
  <si>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</si>
  <si>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</si>
  <si>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</si>
  <si>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</si>
  <si>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</si>
  <si>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</si>
  <si>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</si>
  <si>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</si>
  <si>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</si>
  <si>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</si>
  <si>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</si>
  <si>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</si>
  <si>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</si>
  <si>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</si>
  <si>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</si>
  <si>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</si>
  <si>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</si>
  <si>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</si>
  <si>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</si>
  <si>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</si>
  <si>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</si>
  <si>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</si>
  <si>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</si>
  <si>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</si>
  <si>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</si>
  <si>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</si>
  <si>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</si>
  <si>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</si>
  <si>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</si>
  <si>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</si>
  <si>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</si>
  <si>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</si>
  <si>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</si>
  <si>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</si>
  <si>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</si>
  <si>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</si>
  <si>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</si>
  <si>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</si>
  <si>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</si>
  <si>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</si>
  <si>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</si>
  <si>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</si>
  <si>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</si>
  <si>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</si>
  <si>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</si>
  <si>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</si>
  <si>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</si>
  <si>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</si>
  <si>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</si>
  <si>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</si>
  <si>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</si>
  <si>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</si>
  <si>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</si>
  <si>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</si>
  <si>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</si>
  <si>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</si>
  <si>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</si>
  <si>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</si>
  <si>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</si>
  <si>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</si>
  <si>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</si>
  <si>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</si>
  <si>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</si>
  <si>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</si>
  <si>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</si>
  <si>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</si>
  <si>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</si>
  <si>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</si>
  <si>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</si>
  <si>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</si>
  <si>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</si>
  <si>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</si>
  <si>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</si>
  <si>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</si>
  <si>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</si>
  <si>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</si>
  <si>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</si>
  <si>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</si>
  <si>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</si>
  <si>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</si>
  <si>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</si>
  <si>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</si>
  <si>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</si>
  <si>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</si>
  <si>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</si>
  <si>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</si>
  <si>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</si>
  <si>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</si>
  <si>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</si>
  <si>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</si>
  <si>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</si>
  <si>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</si>
  <si>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</si>
  <si>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</si>
  <si>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</si>
  <si>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</si>
  <si>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</si>
  <si>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</si>
  <si>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</si>
  <si>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</si>
  <si>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</si>
  <si>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</si>
  <si>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</si>
  <si>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</si>
  <si>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</si>
  <si>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</si>
  <si>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</si>
  <si>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</si>
  <si>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</si>
  <si>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</si>
  <si>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</si>
  <si>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</si>
  <si>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</si>
  <si>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</si>
  <si>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</si>
  <si>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</si>
  <si>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</si>
  <si>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</si>
  <si>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</si>
  <si>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</si>
  <si>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</si>
  <si>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</si>
  <si>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</si>
  <si>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</si>
  <si>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</si>
  <si>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</si>
  <si>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</si>
  <si>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</si>
  <si>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</si>
  <si>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</si>
  <si>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</si>
  <si>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</si>
  <si>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</si>
  <si>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</si>
  <si>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</si>
  <si>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</si>
  <si>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</si>
  <si>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</si>
  <si>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</si>
  <si>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</si>
  <si>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</si>
  <si>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</si>
  <si>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</si>
  <si>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</si>
  <si>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</si>
  <si>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</si>
  <si>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</si>
  <si>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</si>
  <si>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</si>
  <si>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</si>
  <si>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</si>
  <si>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</si>
  <si>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</si>
  <si>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</si>
  <si>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</si>
  <si>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</si>
  <si>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</si>
  <si>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</si>
  <si>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</si>
  <si>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</si>
  <si>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</si>
  <si>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</si>
  <si>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</si>
  <si>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</si>
  <si>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</si>
  <si>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</si>
  <si>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</si>
  <si>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</si>
  <si>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</si>
  <si>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</si>
  <si>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</si>
  <si>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</si>
  <si>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</si>
  <si>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</si>
  <si>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</si>
  <si>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</si>
  <si>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</si>
  <si>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</si>
  <si>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</si>
  <si>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</si>
  <si>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</si>
  <si>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</si>
  <si>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</si>
  <si>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</si>
  <si>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</si>
  <si>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</si>
  <si>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</si>
  <si>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</si>
  <si>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</si>
  <si>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</si>
  <si>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</si>
  <si>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</si>
  <si>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</si>
  <si>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</si>
  <si>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</si>
  <si>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</si>
  <si>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</si>
  <si>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</si>
  <si>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</si>
  <si>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</si>
  <si>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</si>
  <si>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</si>
  <si>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</si>
  <si>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</si>
  <si>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</si>
  <si>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</si>
  <si>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</si>
  <si>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</si>
  <si>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</si>
  <si>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</si>
  <si>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</si>
  <si>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</si>
  <si>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</si>
  <si>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</si>
  <si>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</si>
  <si>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</si>
  <si>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</si>
  <si>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</si>
  <si>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</si>
  <si>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</si>
  <si>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</si>
  <si>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</si>
  <si>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</si>
  <si>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</si>
  <si>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</si>
  <si>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</si>
  <si>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</si>
  <si>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</si>
  <si>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</si>
  <si>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</si>
  <si>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</si>
  <si>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</si>
  <si>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</si>
  <si>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</si>
  <si>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</si>
  <si>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</si>
  <si>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</si>
  <si>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</si>
  <si>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</si>
  <si>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</si>
  <si>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</si>
  <si>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</si>
  <si>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</si>
  <si>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</si>
  <si>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</si>
  <si>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</si>
  <si>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</si>
  <si>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</si>
  <si>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</si>
  <si>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</si>
  <si>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</si>
  <si>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</si>
  <si>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</si>
  <si>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</si>
  <si>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</si>
  <si>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</si>
  <si>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</si>
  <si>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</si>
  <si>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</si>
  <si>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</si>
  <si>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</si>
  <si>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</si>
  <si>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</si>
  <si>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</si>
  <si>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</si>
  <si>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</si>
  <si>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</si>
  <si>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</si>
  <si>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</si>
  <si>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</si>
  <si>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</si>
  <si>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</si>
  <si>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</si>
  <si>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</si>
  <si>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</si>
  <si>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</si>
  <si>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</si>
  <si>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</si>
  <si>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</si>
  <si>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</si>
  <si>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</si>
  <si>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</si>
  <si>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</si>
  <si>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</si>
  <si>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</si>
  <si>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</si>
  <si>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</si>
  <si>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</si>
  <si>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</si>
  <si>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</si>
  <si>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</si>
  <si>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</si>
  <si>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</si>
  <si>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</si>
  <si>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</si>
  <si>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</si>
  <si>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</si>
  <si>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</si>
  <si>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</si>
  <si>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</si>
  <si>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</si>
  <si>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</si>
  <si>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</si>
  <si>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</si>
  <si>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</si>
  <si>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</si>
  <si>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</si>
  <si>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</si>
  <si>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</si>
  <si>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</si>
  <si>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</si>
  <si>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</si>
  <si>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</si>
  <si>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</si>
  <si>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</si>
  <si>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</si>
  <si>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</si>
  <si>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</si>
  <si>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</si>
  <si>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</si>
  <si>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</si>
  <si>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</si>
  <si>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</si>
  <si>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</si>
  <si>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</si>
  <si>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</si>
  <si>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</si>
  <si>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</si>
  <si>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</si>
  <si>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</si>
  <si>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</si>
  <si>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</si>
  <si>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</si>
  <si>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</si>
  <si>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</si>
  <si>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</si>
  <si>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</si>
  <si>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</si>
  <si>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</si>
  <si>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</si>
  <si>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</si>
  <si>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</si>
  <si>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</si>
  <si>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</si>
  <si>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</si>
  <si>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</si>
  <si>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</si>
  <si>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</si>
  <si>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</si>
  <si>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</si>
  <si>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</si>
  <si>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</si>
  <si>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</si>
  <si>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</si>
  <si>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</si>
  <si>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</si>
  <si>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</si>
  <si>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</si>
  <si>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</si>
  <si>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</si>
  <si>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</si>
  <si>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</si>
  <si>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</si>
  <si>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</si>
  <si>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</si>
  <si>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</si>
  <si>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</si>
  <si>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</si>
  <si>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</si>
  <si>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</si>
  <si>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</si>
  <si>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</si>
  <si>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</si>
  <si>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</si>
  <si>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</si>
  <si>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</si>
  <si>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</si>
  <si>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</si>
  <si>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</si>
  <si>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</si>
  <si>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</si>
  <si>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</si>
  <si>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</si>
  <si>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</si>
  <si>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</si>
  <si>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</si>
  <si>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</si>
  <si>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</si>
  <si>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</si>
  <si>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</si>
  <si>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</si>
  <si>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</si>
  <si>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</si>
  <si>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</si>
  <si>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</si>
  <si>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</si>
  <si>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</si>
  <si>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</si>
  <si>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</si>
  <si>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</si>
  <si>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</si>
  <si>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</si>
  <si>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</si>
  <si>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</si>
  <si>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</si>
  <si>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</si>
  <si>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</si>
  <si>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</si>
  <si>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</si>
  <si>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</si>
  <si>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</si>
  <si>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</si>
  <si>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</si>
  <si>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</si>
  <si>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</si>
  <si>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</si>
  <si>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</si>
  <si>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</si>
  <si>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</si>
  <si>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</si>
  <si>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</si>
  <si>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</si>
  <si>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</si>
  <si>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</si>
  <si>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</si>
  <si>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</si>
  <si>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</si>
  <si>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</si>
  <si>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</si>
  <si>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</si>
  <si>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</si>
  <si>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</si>
  <si>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</si>
  <si>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</si>
  <si>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</si>
  <si>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</si>
  <si>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</si>
  <si>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</si>
  <si>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</si>
  <si>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</si>
  <si>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</si>
  <si>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</si>
  <si>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</si>
  <si>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</si>
  <si>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</si>
  <si>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</si>
  <si>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</si>
  <si>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</si>
  <si>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</si>
  <si>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</si>
  <si>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</si>
  <si>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</si>
  <si>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</si>
  <si>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</si>
  <si>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</si>
  <si>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</si>
  <si>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</si>
  <si>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</si>
  <si>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</si>
  <si>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</si>
  <si>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</si>
  <si>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</si>
  <si>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</si>
  <si>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</si>
  <si>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</si>
  <si>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</si>
  <si>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</si>
  <si>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</si>
  <si>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</si>
  <si>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</si>
  <si>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</si>
  <si>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</si>
  <si>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</si>
  <si>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</si>
  <si>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</si>
  <si>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</si>
  <si>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</si>
  <si>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</si>
  <si>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</si>
  <si>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</si>
  <si>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</si>
  <si>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</si>
  <si>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</si>
  <si>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</si>
  <si>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</si>
  <si>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</si>
  <si>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</si>
  <si>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</si>
  <si>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</si>
  <si>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</si>
  <si>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</si>
  <si>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</si>
  <si>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</si>
  <si>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</si>
  <si>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</si>
  <si>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</si>
  <si>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</si>
  <si>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</si>
  <si>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</si>
  <si>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</si>
  <si>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</si>
  <si>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</si>
  <si>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</si>
  <si>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</si>
  <si>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</si>
  <si>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</si>
  <si>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</si>
  <si>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</si>
  <si>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</si>
  <si>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</si>
  <si>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</si>
  <si>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</si>
  <si>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</si>
  <si>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</si>
  <si>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</si>
  <si>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</si>
  <si>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</si>
  <si>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</si>
  <si>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</si>
  <si>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</si>
  <si>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</si>
  <si>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</si>
  <si>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</si>
  <si>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</si>
  <si>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</si>
  <si>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</si>
  <si>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</si>
  <si>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</si>
  <si>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</si>
  <si>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</si>
  <si>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</si>
  <si>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</si>
  <si>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</si>
  <si>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</si>
  <si>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</si>
  <si>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</si>
  <si>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</si>
  <si>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</si>
  <si>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</si>
  <si>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</si>
  <si>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</si>
  <si>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</si>
  <si>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</si>
  <si>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</si>
  <si>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</si>
  <si>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</si>
  <si>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</si>
  <si>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</si>
  <si>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</si>
  <si>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</si>
  <si>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</si>
  <si>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</si>
  <si>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</si>
  <si>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</si>
  <si>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</si>
  <si>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</si>
  <si>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</si>
  <si>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</si>
  <si>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</si>
  <si>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</si>
  <si>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</si>
  <si>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</si>
  <si>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</si>
  <si>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</si>
  <si>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</si>
  <si>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</si>
  <si>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</si>
  <si>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</si>
  <si>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</si>
  <si>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</si>
  <si>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</si>
  <si>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</si>
  <si>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</si>
  <si>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</si>
  <si>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</si>
  <si>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</si>
  <si>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</si>
  <si>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</si>
  <si>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</si>
  <si>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</si>
  <si>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</si>
  <si>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</si>
  <si>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</si>
  <si>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</si>
  <si>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</si>
  <si>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</si>
  <si>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</si>
  <si>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</si>
  <si>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</si>
  <si>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</si>
  <si>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</si>
  <si>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</si>
  <si>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</si>
  <si>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</si>
  <si>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</si>
  <si>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</si>
  <si>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</si>
  <si>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</si>
  <si>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</si>
  <si>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</si>
  <si>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</si>
  <si>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</si>
  <si>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</si>
  <si>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</si>
  <si>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</si>
  <si>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</si>
  <si>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</si>
  <si>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</si>
  <si>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</si>
  <si>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</si>
  <si>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</si>
  <si>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</si>
  <si>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</si>
  <si>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</si>
  <si>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</si>
  <si>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</si>
  <si>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</si>
  <si>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</si>
  <si>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</si>
  <si>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</si>
  <si>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</si>
  <si>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</si>
  <si>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</si>
  <si>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</si>
  <si>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</si>
  <si>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</si>
  <si>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</si>
  <si>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</si>
  <si>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</si>
  <si>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</si>
  <si>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</si>
  <si>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</si>
  <si>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</si>
  <si>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</si>
  <si>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</si>
  <si>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</si>
  <si>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</si>
  <si>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</si>
  <si>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</si>
  <si>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</si>
  <si>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</si>
  <si>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</si>
  <si>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</si>
  <si>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</si>
  <si>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</si>
  <si>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</si>
  <si>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</si>
  <si>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</si>
  <si>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</si>
  <si>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</si>
  <si>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</si>
  <si>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</si>
  <si>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</si>
  <si>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</si>
  <si>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</si>
  <si>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</si>
  <si>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</si>
  <si>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</si>
  <si>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</si>
  <si>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</si>
  <si>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</si>
  <si>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</si>
  <si>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</si>
  <si>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</si>
  <si>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</si>
  <si>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</si>
  <si>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</si>
  <si>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</si>
  <si>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</si>
  <si>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</si>
  <si>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</si>
  <si>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</si>
  <si>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</si>
  <si>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</si>
  <si>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</si>
  <si>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</si>
  <si>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</si>
  <si>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</si>
  <si>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</si>
  <si>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</si>
  <si>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</si>
  <si>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</si>
  <si>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</si>
  <si>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</si>
  <si>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</si>
  <si>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</si>
  <si>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</si>
  <si>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</si>
  <si>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</si>
  <si>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</si>
  <si>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</si>
  <si>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</si>
  <si>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</si>
  <si>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</si>
  <si>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</si>
  <si>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</si>
  <si>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</si>
  <si>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</si>
  <si>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</si>
  <si>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</si>
  <si>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</si>
  <si>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</si>
  <si>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</si>
  <si>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</si>
  <si>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</si>
  <si>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</si>
  <si>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</si>
  <si>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</si>
  <si>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</si>
  <si>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</si>
  <si>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</si>
  <si>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</si>
  <si>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</si>
  <si>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</si>
  <si>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</si>
  <si>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</si>
  <si>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</si>
  <si>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</si>
  <si>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</si>
  <si>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</si>
  <si>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</si>
  <si>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</si>
  <si>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</si>
  <si>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</si>
  <si>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</si>
  <si>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</si>
  <si>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</si>
  <si>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</si>
  <si>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</si>
  <si>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</si>
  <si>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</si>
  <si>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</si>
  <si>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</si>
  <si>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</si>
  <si>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</si>
  <si>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</si>
  <si>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</si>
  <si>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</si>
  <si>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</si>
  <si>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</si>
  <si>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</si>
  <si>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</si>
  <si>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</si>
  <si>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</si>
  <si>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</si>
  <si>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</si>
  <si>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</si>
  <si>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</si>
  <si>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</si>
  <si>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</si>
  <si>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</si>
  <si>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</si>
  <si>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</si>
  <si>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</si>
  <si>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</si>
  <si>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</si>
  <si>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</si>
  <si>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</si>
  <si>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</si>
  <si>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</si>
  <si>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</si>
  <si>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</si>
  <si>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</si>
  <si>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</si>
  <si>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</si>
  <si>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</si>
  <si>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</si>
  <si>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</si>
  <si>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</si>
  <si>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</si>
  <si>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</si>
  <si>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</si>
  <si>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</si>
  <si>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</si>
  <si>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</si>
  <si>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</si>
  <si>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</si>
  <si>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</si>
  <si>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</si>
  <si>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</si>
  <si>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</si>
  <si>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</si>
  <si>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</si>
  <si>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</si>
  <si>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</si>
  <si>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</si>
  <si>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</si>
  <si>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</si>
  <si>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</si>
  <si>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</si>
  <si>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</si>
  <si>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</si>
  <si>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</si>
  <si>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</si>
  <si>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</si>
  <si>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</si>
  <si>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</si>
  <si>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</si>
  <si>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</si>
  <si>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</si>
  <si>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</si>
  <si>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</si>
  <si>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</si>
  <si>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</si>
  <si>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</si>
  <si>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</si>
  <si>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</si>
  <si>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</si>
  <si>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</si>
  <si>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</si>
  <si>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</si>
  <si>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</si>
  <si>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</si>
  <si>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</si>
  <si>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</si>
  <si>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</si>
  <si>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</si>
  <si>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</si>
  <si>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</si>
  <si>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</si>
  <si>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</si>
  <si>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</si>
  <si>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</si>
  <si>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</si>
  <si>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</si>
  <si>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</si>
  <si>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</si>
  <si>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</si>
  <si>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</si>
  <si>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</si>
  <si>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</si>
  <si>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</si>
  <si>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</si>
  <si>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</si>
  <si>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</si>
  <si>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</si>
  <si>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</si>
  <si>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</si>
  <si>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</si>
  <si>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</si>
  <si>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</si>
  <si>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</si>
  <si>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</si>
  <si>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</si>
  <si>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</si>
  <si>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</si>
  <si>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</si>
  <si>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</si>
  <si>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</si>
  <si>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</si>
  <si>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</si>
  <si>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</si>
  <si>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</si>
  <si>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</si>
  <si>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</si>
  <si>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</si>
  <si>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</si>
  <si>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</si>
  <si>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</si>
  <si>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</si>
  <si>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</si>
  <si>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</si>
  <si>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</si>
  <si>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</si>
  <si>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</si>
  <si>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</si>
  <si>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</si>
  <si>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</si>
  <si>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</si>
  <si>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</si>
  <si>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</si>
  <si>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</si>
  <si>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</si>
  <si>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</si>
  <si>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</si>
  <si>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</si>
  <si>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</si>
  <si>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</si>
  <si>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</si>
  <si>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</si>
  <si>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</si>
  <si>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</si>
  <si>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</si>
  <si>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</si>
  <si>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</si>
  <si>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</si>
  <si>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</si>
  <si>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</si>
  <si>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</si>
  <si>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</si>
  <si>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</si>
  <si>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</si>
  <si>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</si>
  <si>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</si>
  <si>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</si>
  <si>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</si>
  <si>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</si>
  <si>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</si>
  <si>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</si>
  <si>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</si>
  <si>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</si>
  <si>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</si>
  <si>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</si>
  <si>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</si>
  <si>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</si>
  <si>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</si>
  <si>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</si>
  <si>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</si>
  <si>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</si>
  <si>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</si>
  <si>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</si>
  <si>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</si>
  <si>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</si>
  <si>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</si>
  <si>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</si>
  <si>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</si>
  <si>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</si>
  <si>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</si>
  <si>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</si>
  <si>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</si>
  <si>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</si>
  <si>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</si>
  <si>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</si>
  <si>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</si>
  <si>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</si>
  <si>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</si>
  <si>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</si>
  <si>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</si>
  <si>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</si>
  <si>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</si>
  <si>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</si>
  <si>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</si>
  <si>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</si>
  <si>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</si>
  <si>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</si>
  <si>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</si>
  <si>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</si>
  <si>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</si>
  <si>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</si>
  <si>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</si>
  <si>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</si>
  <si>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</si>
  <si>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</si>
  <si>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</si>
  <si>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</si>
  <si>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</si>
  <si>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</si>
  <si>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</si>
  <si>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</si>
  <si>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</si>
  <si>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</si>
  <si>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</si>
  <si>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</si>
  <si>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</si>
  <si>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</si>
  <si>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</si>
  <si>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</si>
  <si>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</si>
  <si>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</si>
  <si>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</si>
  <si>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</si>
  <si>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</si>
  <si>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</si>
  <si>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</si>
  <si>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</si>
  <si>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</si>
  <si>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</si>
  <si>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</si>
  <si>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</si>
  <si>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</si>
  <si>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</si>
  <si>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</si>
  <si>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</si>
  <si>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</si>
  <si>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</si>
  <si>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</si>
  <si>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</si>
  <si>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</si>
  <si>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</si>
  <si>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</si>
  <si>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</si>
  <si>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</si>
  <si>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</si>
  <si>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</si>
  <si>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</si>
  <si>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</si>
  <si>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</si>
  <si>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</si>
  <si>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</si>
  <si>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</si>
  <si>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</si>
  <si>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</si>
  <si>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</si>
  <si>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</si>
  <si>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</si>
  <si>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</si>
  <si>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</si>
  <si>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</si>
  <si>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</si>
  <si>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</si>
  <si>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</si>
  <si>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</si>
  <si>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</si>
  <si>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</si>
  <si>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</si>
  <si>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</si>
  <si>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</si>
  <si>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</si>
  <si>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</si>
  <si>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</si>
  <si>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</si>
  <si>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</si>
  <si>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</si>
  <si>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</si>
  <si>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</si>
  <si>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</si>
  <si>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</si>
  <si>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</si>
  <si>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</si>
  <si>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</si>
  <si>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</si>
  <si>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</si>
  <si>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</si>
  <si>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</si>
  <si>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</si>
  <si>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</si>
  <si>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</si>
  <si>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</si>
  <si>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</si>
  <si>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</si>
  <si>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</si>
  <si>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</si>
  <si>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</si>
  <si>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</si>
  <si>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</si>
  <si>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</si>
  <si>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</si>
  <si>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</si>
  <si>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</si>
  <si>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</si>
  <si>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</si>
  <si>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</si>
  <si>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</si>
  <si>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</si>
  <si>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</si>
  <si>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</si>
  <si>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</si>
  <si>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</si>
  <si>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</si>
  <si>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</si>
  <si>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</si>
  <si>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</si>
  <si>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</si>
  <si>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</si>
  <si>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</si>
  <si>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</si>
  <si>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</si>
  <si>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</si>
  <si>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</si>
  <si>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</si>
  <si>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</si>
  <si>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</si>
  <si>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</si>
  <si>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</si>
  <si>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</si>
  <si>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</si>
  <si>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</si>
  <si>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</si>
  <si>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</si>
  <si>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</si>
  <si>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</si>
  <si>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</si>
  <si>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</si>
  <si>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</si>
  <si>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</si>
  <si>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</si>
  <si>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</si>
  <si>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</si>
  <si>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</si>
  <si>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</si>
  <si>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</si>
  <si>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</si>
  <si>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</si>
  <si>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</si>
  <si>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</si>
  <si>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</si>
  <si>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</si>
  <si>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</si>
  <si>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</si>
  <si>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</si>
  <si>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</si>
  <si>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</si>
  <si>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</si>
  <si>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</si>
  <si>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</si>
  <si>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</si>
  <si>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</si>
  <si>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</si>
  <si>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</si>
  <si>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</si>
  <si>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</si>
  <si>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</si>
  <si>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</si>
  <si>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</si>
  <si>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</si>
  <si>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</si>
  <si>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</si>
  <si>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</si>
  <si>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</si>
  <si>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</si>
  <si>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</si>
  <si>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</si>
  <si>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</si>
  <si>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</si>
  <si>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</si>
  <si>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</si>
  <si>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</si>
  <si>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</si>
  <si>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</si>
  <si>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</si>
  <si>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</si>
  <si>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</si>
  <si>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</si>
  <si>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</si>
  <si>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</si>
  <si>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</si>
  <si>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</si>
  <si>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</si>
  <si>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</si>
  <si>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</si>
  <si>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</si>
  <si>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</si>
  <si>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</si>
  <si>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</si>
  <si>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</si>
  <si>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</si>
  <si>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</si>
  <si>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</si>
  <si>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</si>
  <si>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</si>
  <si>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</si>
  <si>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</si>
  <si>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</si>
  <si>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</si>
  <si>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</si>
  <si>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</si>
  <si>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</si>
  <si>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</si>
  <si>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</si>
  <si>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</si>
  <si>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</si>
  <si>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</si>
  <si>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</si>
  <si>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</si>
  <si>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</si>
  <si>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</si>
  <si>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</si>
  <si>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</si>
  <si>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</si>
  <si>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</si>
  <si>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</si>
  <si>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</si>
  <si>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</si>
  <si>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</si>
  <si>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</si>
  <si>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</si>
  <si>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</si>
  <si>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</si>
  <si>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</si>
  <si>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</si>
  <si>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</si>
  <si>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</si>
  <si>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</si>
  <si>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</si>
  <si>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</si>
  <si>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</si>
  <si>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</si>
  <si>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</si>
  <si>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</si>
  <si>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</si>
  <si>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</si>
  <si>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</si>
  <si>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</si>
  <si>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</si>
  <si>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</si>
  <si>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</si>
  <si>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</si>
  <si>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</si>
  <si>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</si>
  <si>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</si>
  <si>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</si>
  <si>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</si>
  <si>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</si>
  <si>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</si>
  <si>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</si>
  <si>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</si>
  <si>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</si>
  <si>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</si>
  <si>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</si>
  <si>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</si>
  <si>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</si>
  <si>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</si>
  <si>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</si>
  <si>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</si>
  <si>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</si>
  <si>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</si>
  <si>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</si>
  <si>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</si>
  <si>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</si>
  <si>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</si>
  <si>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</si>
  <si>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</si>
  <si>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</si>
  <si>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</si>
  <si>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</si>
  <si>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</si>
  <si>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</si>
  <si>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</si>
  <si>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</si>
  <si>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</si>
  <si>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</si>
  <si>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</si>
  <si>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</si>
  <si>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</si>
  <si>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</si>
  <si>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</si>
  <si>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</si>
  <si>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</si>
  <si>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</si>
  <si>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</si>
  <si>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</si>
  <si>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</si>
  <si>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</si>
  <si>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</si>
  <si>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</si>
  <si>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</si>
  <si>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</si>
  <si>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</si>
  <si>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</si>
  <si>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</si>
  <si>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</si>
  <si>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</si>
  <si>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</si>
  <si>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</si>
  <si>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</si>
  <si>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</si>
  <si>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</si>
  <si>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</si>
  <si>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</si>
  <si>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</si>
  <si>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</si>
  <si>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</si>
  <si>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</si>
  <si>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</si>
  <si>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</si>
  <si>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</si>
  <si>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</si>
  <si>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</si>
  <si>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</si>
  <si>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</si>
  <si>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</si>
  <si>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</si>
  <si>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</si>
  <si>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</si>
  <si>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</si>
  <si>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</si>
  <si>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</si>
  <si>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</si>
  <si>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</si>
  <si>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</si>
  <si>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</si>
  <si>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</si>
  <si>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</si>
  <si>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</si>
  <si>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</si>
  <si>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</si>
  <si>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</si>
  <si>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</si>
  <si>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</si>
  <si>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</si>
  <si>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</si>
  <si>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</si>
  <si>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</si>
  <si>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</si>
  <si>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</si>
  <si>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</si>
  <si>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</si>
  <si>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</si>
  <si>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</si>
  <si>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</si>
  <si>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</si>
  <si>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</si>
  <si>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</si>
  <si>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</si>
  <si>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</si>
  <si>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</si>
  <si>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</si>
  <si>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</si>
  <si>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</si>
  <si>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</si>
  <si>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</si>
  <si>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</si>
  <si>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</si>
  <si>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</si>
  <si>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</si>
  <si>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</si>
  <si>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</si>
  <si>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</si>
  <si>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</si>
  <si>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</si>
  <si>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</si>
  <si>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</si>
  <si>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</si>
  <si>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</si>
  <si>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</si>
  <si>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</si>
  <si>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</si>
  <si>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</si>
  <si>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</si>
  <si>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</si>
  <si>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</si>
  <si>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</si>
  <si>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</si>
  <si>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</si>
  <si>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</si>
  <si>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</si>
  <si>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</si>
  <si>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</si>
  <si>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</si>
  <si>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</si>
  <si>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</si>
  <si>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</si>
  <si>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</si>
  <si>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</si>
  <si>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</si>
  <si>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</si>
  <si>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</si>
  <si>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</si>
  <si>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</si>
  <si>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</si>
  <si>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</si>
  <si>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</si>
  <si>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</si>
  <si>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</si>
  <si>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</si>
  <si>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</si>
  <si>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</si>
  <si>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</si>
  <si>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</si>
  <si>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</si>
  <si>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</si>
  <si>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</si>
  <si>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</si>
  <si>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</si>
  <si>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</si>
  <si>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</si>
  <si>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</si>
  <si>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</si>
  <si>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</si>
  <si>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</si>
  <si>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</si>
  <si>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</si>
  <si>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</si>
  <si>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</si>
  <si>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</si>
  <si>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</si>
  <si>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</si>
  <si>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</si>
  <si>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</si>
  <si>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</si>
  <si>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</si>
  <si>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</si>
  <si>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</si>
  <si>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</si>
  <si>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</si>
  <si>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</si>
  <si>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</si>
  <si>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</si>
  <si>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</si>
  <si>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</si>
  <si>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</si>
  <si>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</si>
  <si>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</si>
  <si>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</si>
  <si>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</si>
  <si>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</si>
  <si>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</si>
  <si>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</si>
  <si>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</si>
  <si>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</si>
  <si>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</si>
  <si>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</si>
  <si>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</si>
  <si>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</si>
  <si>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</si>
  <si>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</si>
  <si>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</si>
  <si>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</si>
  <si>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</si>
  <si>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</si>
  <si>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</si>
  <si>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</si>
  <si>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</si>
  <si>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</si>
  <si>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</si>
  <si>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</si>
  <si>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</si>
  <si>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</si>
  <si>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</si>
  <si>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</si>
  <si>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</si>
  <si>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</si>
  <si>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</si>
  <si>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</si>
  <si>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</si>
  <si>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</si>
  <si>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</si>
  <si>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</si>
  <si>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</si>
  <si>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</si>
  <si>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</si>
  <si>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</si>
  <si>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</si>
  <si>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</si>
  <si>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</si>
  <si>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</si>
  <si>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</si>
  <si>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</si>
  <si>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</si>
  <si>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</si>
  <si>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</si>
  <si>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</si>
  <si>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</si>
  <si>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</si>
  <si>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</si>
  <si>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</si>
  <si>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</si>
  <si>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</si>
  <si>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</si>
  <si>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</si>
  <si>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</si>
  <si>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</si>
  <si>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</si>
  <si>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</si>
  <si>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</si>
  <si>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</si>
  <si>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</si>
  <si>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</si>
  <si>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</si>
  <si>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</si>
  <si>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</si>
  <si>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</si>
  <si>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</si>
  <si>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</si>
  <si>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</si>
  <si>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</si>
  <si>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</si>
  <si>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</si>
  <si>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</si>
  <si>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</si>
  <si>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</si>
  <si>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</si>
  <si>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</si>
  <si>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</si>
  <si>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</si>
  <si>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</si>
  <si>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</si>
  <si>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</si>
  <si>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</si>
  <si>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</si>
  <si>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</si>
  <si>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</si>
  <si>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</si>
  <si>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</si>
  <si>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</si>
  <si>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</si>
  <si>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</si>
  <si>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</si>
  <si>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</si>
  <si>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</si>
  <si>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</si>
  <si>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</si>
  <si>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</si>
  <si>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</si>
  <si>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</si>
  <si>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</si>
  <si>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</si>
  <si>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</si>
  <si>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</si>
  <si>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</si>
  <si>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</si>
  <si>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</si>
  <si>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</si>
  <si>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</si>
  <si>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</si>
  <si>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</si>
  <si>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</si>
  <si>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</si>
  <si>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</si>
  <si>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</si>
  <si>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</si>
  <si>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</si>
  <si>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</si>
  <si>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</si>
  <si>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</si>
  <si>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</si>
  <si>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</si>
  <si>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</si>
  <si>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</si>
  <si>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</si>
  <si>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</si>
  <si>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</si>
  <si>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</si>
  <si>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</si>
  <si>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</si>
  <si>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</si>
  <si>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</si>
  <si>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</si>
  <si>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</si>
  <si>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</si>
  <si>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</si>
  <si>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</si>
  <si>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</si>
  <si>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</si>
  <si>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</si>
  <si>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</si>
  <si>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</si>
  <si>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</si>
  <si>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</si>
  <si>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</si>
  <si>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</si>
  <si>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</si>
  <si>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</si>
  <si>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</si>
  <si>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</si>
  <si>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</si>
  <si>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</si>
  <si>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</si>
  <si>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</si>
  <si>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</si>
  <si>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</si>
  <si>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</si>
  <si>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</si>
  <si>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</si>
  <si>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</si>
  <si>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</si>
  <si>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</si>
  <si>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</si>
  <si>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</si>
  <si>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</si>
  <si>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</si>
  <si>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</si>
  <si>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</si>
  <si>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</si>
  <si>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</si>
  <si>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</si>
  <si>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</si>
  <si>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</si>
  <si>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</si>
  <si>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</si>
  <si>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</si>
  <si>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</si>
  <si>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</si>
  <si>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</si>
  <si>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</si>
  <si>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</si>
  <si>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</si>
  <si>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</si>
  <si>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</si>
  <si>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</si>
  <si>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</si>
  <si>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</si>
  <si>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</si>
  <si>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</si>
  <si>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</si>
  <si>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</si>
  <si>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</si>
  <si>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</si>
  <si>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</si>
  <si>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</si>
  <si>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</si>
  <si>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</si>
  <si>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</si>
  <si>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</si>
  <si>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</si>
  <si>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</si>
  <si>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</si>
  <si>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</si>
  <si>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</si>
  <si>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</si>
  <si>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</si>
  <si>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</si>
  <si>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</si>
  <si>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</si>
  <si>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</si>
  <si>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</si>
  <si>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</si>
  <si>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</si>
  <si>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</si>
  <si>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</si>
  <si>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</si>
  <si>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</si>
  <si>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</si>
  <si>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</si>
  <si>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</si>
  <si>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</si>
  <si>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</si>
  <si>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</si>
  <si>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</si>
  <si>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</si>
  <si>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</si>
  <si>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</si>
  <si>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</si>
  <si>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</si>
  <si>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</si>
  <si>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</si>
  <si>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</si>
  <si>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</si>
  <si>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</si>
  <si>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</si>
  <si>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</si>
  <si>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</si>
  <si>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</si>
  <si>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</si>
  <si>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</si>
  <si>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</si>
  <si>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</si>
  <si>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</si>
  <si>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</si>
  <si>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</si>
  <si>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</si>
  <si>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</si>
  <si>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</si>
  <si>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</si>
  <si>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</si>
  <si>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</si>
  <si>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</si>
  <si>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</si>
  <si>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</si>
  <si>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</si>
  <si>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</si>
  <si>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</si>
  <si>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</si>
  <si>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</si>
  <si>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</si>
  <si>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</si>
  <si>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</si>
  <si>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</si>
  <si>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</si>
  <si>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</si>
  <si>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</si>
  <si>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</si>
  <si>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</si>
  <si>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</si>
  <si>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</si>
  <si>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</si>
  <si>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</si>
  <si>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</si>
  <si>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</si>
  <si>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</si>
  <si>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</si>
  <si>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</si>
  <si>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</si>
  <si>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</si>
  <si>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</si>
  <si>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</si>
  <si>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</si>
  <si>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</si>
  <si>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</si>
  <si>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</si>
  <si>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</si>
  <si>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</si>
  <si>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</si>
  <si>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</si>
  <si>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</si>
  <si>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</si>
  <si>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</si>
  <si>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</si>
  <si>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</si>
  <si>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</si>
  <si>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</si>
  <si>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</si>
  <si>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</si>
  <si>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</si>
  <si>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</si>
  <si>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</si>
  <si>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</si>
  <si>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</si>
  <si>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</si>
  <si>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</si>
  <si>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</si>
  <si>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</si>
  <si>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</si>
  <si>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</si>
  <si>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</si>
  <si>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</si>
  <si>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</si>
  <si>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</si>
  <si>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</si>
  <si>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</si>
  <si>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</si>
  <si>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</si>
  <si>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</si>
  <si>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</si>
  <si>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</si>
  <si>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</si>
  <si>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</si>
  <si>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</si>
  <si>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</si>
  <si>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</si>
  <si>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</si>
  <si>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</si>
  <si>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</si>
  <si>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</si>
  <si>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</si>
  <si>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</si>
  <si>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</si>
  <si>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</si>
  <si>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</si>
  <si>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</si>
  <si>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</si>
  <si>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</si>
  <si>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</si>
  <si>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</si>
  <si>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</si>
  <si>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</si>
  <si>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</si>
  <si>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</si>
  <si>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</si>
  <si>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</si>
  <si>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</si>
  <si>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</si>
  <si>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</si>
  <si>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</si>
  <si>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</si>
  <si>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</si>
  <si>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</si>
  <si>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</si>
  <si>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</si>
  <si>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</si>
  <si>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</si>
  <si>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</si>
  <si>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</si>
  <si>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</si>
  <si>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</si>
  <si>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</si>
  <si>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</si>
  <si>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</si>
  <si>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</si>
  <si>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</si>
  <si>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</si>
  <si>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</si>
  <si>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</si>
  <si>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</si>
  <si>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</si>
  <si>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</si>
  <si>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</si>
  <si>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</si>
  <si>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</si>
  <si>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</si>
  <si>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</si>
  <si>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</si>
  <si>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</si>
  <si>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</si>
  <si>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</si>
  <si>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</si>
  <si>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</si>
  <si>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</si>
  <si>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</si>
  <si>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</si>
  <si>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</si>
  <si>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</si>
  <si>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</si>
  <si>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</si>
  <si>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</si>
  <si>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</si>
  <si>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</si>
  <si>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</si>
  <si>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</si>
  <si>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</si>
  <si>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</si>
  <si>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</si>
  <si>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</si>
  <si>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</si>
  <si>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</si>
  <si>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</si>
  <si>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</si>
  <si>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</si>
  <si>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</si>
  <si>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</si>
  <si>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</si>
  <si>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</si>
  <si>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</si>
  <si>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</si>
  <si>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</si>
  <si>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</si>
  <si>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</si>
  <si>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</si>
  <si>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</si>
  <si>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</si>
  <si>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</si>
  <si>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</si>
  <si>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</si>
  <si>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</si>
  <si>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</si>
  <si>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</si>
  <si>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</si>
  <si>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</si>
  <si>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</si>
  <si>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</si>
  <si>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</si>
  <si>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</si>
  <si>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</si>
  <si>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</si>
  <si>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</si>
  <si>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</si>
  <si>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</si>
  <si>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</si>
  <si>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</si>
  <si>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</si>
  <si>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</si>
  <si>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</si>
  <si>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</si>
  <si>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</si>
  <si>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</si>
  <si>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</si>
  <si>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</si>
  <si>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</si>
  <si>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</si>
  <si>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</si>
  <si>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</si>
  <si>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</si>
  <si>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</si>
  <si>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</si>
  <si>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</si>
  <si>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</si>
  <si>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</si>
  <si>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</si>
  <si>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</si>
  <si>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</si>
  <si>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</si>
  <si>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</si>
  <si>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</si>
  <si>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</si>
  <si>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</si>
  <si>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</si>
  <si>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</si>
  <si>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</si>
  <si>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</si>
  <si>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</si>
  <si>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</si>
  <si>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</si>
  <si>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</si>
  <si>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</si>
  <si>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</si>
  <si>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</si>
  <si>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</si>
  <si>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</si>
  <si>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</si>
  <si>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</si>
  <si>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</si>
  <si>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</si>
  <si>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</si>
  <si>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</si>
  <si>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</si>
  <si>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</si>
  <si>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</si>
  <si>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</si>
  <si>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</si>
  <si>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</si>
  <si>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</si>
  <si>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</si>
  <si>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</si>
  <si>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</si>
  <si>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</si>
  <si>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</si>
  <si>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</si>
  <si>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</si>
  <si>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</si>
  <si>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</si>
  <si>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</si>
  <si>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</si>
  <si>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</si>
  <si>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</si>
  <si>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</si>
  <si>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</si>
  <si>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</si>
  <si>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</si>
  <si>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</si>
  <si>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</si>
  <si>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</si>
  <si>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</si>
  <si>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</si>
  <si>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</si>
  <si>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</si>
  <si>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</si>
  <si>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</si>
  <si>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</si>
  <si>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</si>
  <si>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</si>
  <si>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</si>
  <si>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</si>
  <si>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</si>
  <si>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</si>
  <si>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</si>
  <si>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</si>
  <si>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</si>
  <si>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</si>
  <si>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</si>
  <si>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</si>
  <si>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</si>
  <si>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</si>
  <si>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</si>
  <si>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</si>
  <si>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</si>
  <si>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</si>
  <si>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</si>
  <si>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</si>
  <si>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</si>
  <si>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</si>
  <si>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</si>
  <si>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</si>
  <si>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</si>
  <si>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</si>
  <si>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</si>
  <si>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</si>
  <si>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</si>
  <si>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</si>
  <si>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</si>
  <si>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</si>
  <si>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</si>
  <si>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</si>
  <si>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</si>
  <si>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</si>
  <si>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</si>
  <si>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</si>
  <si>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</si>
  <si>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</si>
  <si>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</si>
  <si>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</si>
  <si>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</si>
  <si>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</si>
  <si>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</si>
  <si>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</si>
  <si>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</si>
  <si>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</si>
  <si>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</si>
  <si>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</si>
  <si>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</si>
  <si>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</si>
  <si>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</si>
  <si>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</si>
  <si>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</si>
  <si>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</si>
  <si>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</si>
  <si>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</si>
  <si>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</si>
  <si>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</si>
  <si>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</si>
  <si>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</si>
  <si>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</si>
  <si>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</si>
  <si>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</si>
  <si>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</si>
  <si>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</si>
  <si>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</si>
  <si>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</si>
  <si>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</si>
  <si>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</si>
  <si>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</si>
  <si>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</si>
  <si>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</si>
  <si>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</si>
  <si>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</si>
  <si>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</si>
  <si>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</si>
  <si>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</si>
  <si>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</si>
  <si>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</si>
  <si>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</si>
  <si>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</si>
  <si>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</si>
  <si>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</si>
  <si>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</si>
  <si>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</si>
  <si>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</si>
  <si>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</si>
  <si>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</si>
  <si>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</si>
  <si>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</si>
  <si>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</si>
  <si>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</si>
  <si>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</si>
  <si>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</si>
  <si>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</si>
  <si>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</si>
  <si>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</si>
  <si>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</si>
  <si>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</si>
  <si>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</si>
  <si>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</si>
  <si>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</si>
  <si>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</si>
  <si>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</si>
  <si>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</si>
  <si>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</si>
  <si>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</si>
  <si>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</si>
  <si>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</si>
  <si>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</si>
  <si>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</si>
  <si>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</si>
  <si>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</si>
  <si>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</si>
  <si>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</si>
  <si>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</si>
  <si>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</si>
  <si>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</si>
  <si>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</si>
  <si>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</si>
  <si>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</si>
  <si>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</si>
  <si>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</si>
  <si>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</si>
  <si>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</si>
  <si>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</si>
  <si>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</si>
  <si>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</si>
  <si>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</si>
  <si>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</si>
  <si>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</si>
  <si>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</si>
  <si>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</si>
  <si>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</si>
  <si>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</si>
  <si>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</si>
  <si>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</si>
  <si>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</si>
  <si>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</si>
  <si>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</si>
  <si>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</si>
  <si>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</si>
  <si>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</si>
  <si>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</si>
  <si>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</si>
  <si>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</si>
  <si>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</si>
  <si>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</si>
  <si>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</si>
  <si>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</si>
  <si>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</si>
  <si>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</si>
  <si>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</si>
  <si>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</si>
  <si>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</si>
  <si>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</si>
  <si>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</si>
  <si>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</si>
  <si>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</si>
  <si>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</si>
  <si>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</si>
  <si>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</si>
  <si>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</si>
  <si>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</si>
  <si>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</si>
  <si>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</si>
  <si>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</si>
  <si>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</si>
  <si>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</si>
  <si>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</si>
  <si>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</si>
  <si>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</si>
  <si>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</si>
  <si>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</si>
  <si>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</si>
  <si>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</si>
  <si>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</si>
  <si>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</si>
  <si>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</si>
  <si>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</si>
  <si>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</si>
  <si>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</si>
  <si>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</si>
  <si>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</si>
  <si>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</si>
  <si>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</si>
  <si>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</si>
  <si>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</si>
  <si>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</si>
  <si>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</si>
  <si>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</si>
  <si>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</si>
  <si>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</si>
  <si>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</si>
  <si>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</si>
  <si>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</si>
  <si>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</si>
  <si>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</si>
  <si>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</si>
  <si>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</si>
  <si>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</si>
  <si>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</si>
  <si>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</si>
  <si>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</si>
  <si>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</si>
  <si>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</si>
  <si>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</si>
  <si>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</si>
  <si>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</si>
  <si>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</si>
  <si>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</si>
  <si>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</si>
  <si>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</si>
  <si>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</si>
  <si>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</si>
  <si>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</si>
  <si>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</si>
  <si>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</si>
  <si>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</si>
  <si>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</si>
  <si>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</si>
  <si>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</si>
  <si>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</si>
  <si>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</si>
  <si>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</si>
  <si>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</si>
  <si>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</si>
  <si>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</si>
  <si>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</si>
  <si>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</si>
  <si>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</si>
  <si>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</si>
  <si>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</si>
  <si>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</si>
  <si>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</si>
  <si>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</si>
  <si>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</si>
  <si>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</si>
  <si>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</si>
  <si>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</si>
  <si>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</si>
  <si>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</si>
  <si>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</si>
  <si>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</si>
  <si>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</si>
  <si>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</si>
  <si>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</si>
  <si>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</si>
  <si>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</si>
  <si>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</si>
  <si>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</si>
  <si>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</si>
  <si>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</si>
  <si>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</si>
  <si>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</si>
  <si>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</si>
  <si>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</si>
  <si>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</si>
  <si>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</si>
  <si>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</si>
  <si>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</si>
  <si>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</si>
  <si>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</si>
  <si>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</si>
  <si>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</si>
  <si>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</si>
  <si>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</si>
  <si>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</si>
  <si>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</si>
  <si>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</si>
  <si>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</si>
  <si>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</si>
  <si>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</si>
  <si>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</si>
  <si>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</si>
  <si>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</si>
  <si>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</si>
  <si>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</si>
  <si>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</si>
  <si>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</si>
  <si>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</si>
  <si>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</si>
  <si>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</si>
  <si>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</si>
  <si>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</si>
  <si>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</si>
  <si>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</si>
  <si>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</si>
  <si>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</si>
  <si>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</si>
  <si>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</si>
  <si>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</si>
  <si>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</si>
  <si>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</si>
  <si>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</si>
  <si>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</si>
  <si>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</si>
  <si>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</si>
  <si>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</si>
  <si>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</si>
  <si>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</si>
  <si>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</si>
  <si>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</si>
  <si>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</si>
  <si>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</si>
  <si>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</si>
  <si>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</si>
  <si>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</si>
  <si>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</si>
  <si>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</si>
  <si>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</si>
  <si>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</si>
  <si>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</si>
  <si>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</si>
  <si>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</si>
  <si>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</si>
  <si>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</si>
  <si>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</si>
  <si>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</si>
  <si>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</si>
  <si>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</si>
  <si>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</si>
  <si>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</si>
  <si>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</si>
  <si>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</si>
  <si>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</si>
  <si>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</si>
  <si>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</si>
  <si>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</si>
  <si>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</si>
  <si>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</si>
  <si>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</si>
  <si>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</si>
  <si>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</si>
  <si>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</si>
  <si>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</si>
  <si>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</si>
  <si>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</si>
  <si>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</si>
  <si>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</si>
  <si>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</si>
  <si>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</si>
  <si>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</si>
  <si>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</si>
  <si>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</si>
  <si>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</si>
  <si>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</si>
  <si>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</si>
  <si>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</si>
  <si>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</si>
  <si>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</si>
  <si>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</si>
  <si>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</si>
  <si>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</si>
  <si>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</si>
  <si>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</si>
  <si>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</si>
  <si>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</si>
  <si>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</si>
  <si>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</si>
  <si>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</si>
  <si>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</si>
  <si>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</si>
  <si>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</si>
  <si>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</si>
  <si>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</si>
  <si>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</si>
  <si>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</si>
  <si>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</si>
  <si>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</si>
  <si>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</si>
  <si>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</si>
  <si>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</si>
  <si>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</si>
  <si>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</si>
  <si>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</si>
  <si>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</si>
  <si>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</si>
  <si>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</si>
  <si>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</si>
  <si>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</si>
  <si>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</si>
  <si>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</si>
  <si>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</si>
  <si>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</si>
  <si>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</si>
  <si>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</si>
  <si>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</si>
  <si>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</si>
  <si>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</si>
  <si>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</si>
  <si>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</si>
  <si>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</si>
  <si>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</si>
  <si>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</si>
  <si>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</si>
  <si>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</si>
  <si>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</si>
  <si>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</si>
  <si>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</si>
  <si>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</si>
  <si>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</si>
  <si>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</si>
  <si>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</si>
  <si>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</si>
  <si>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</si>
  <si>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</si>
  <si>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</si>
  <si>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</si>
  <si>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</si>
  <si>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</si>
  <si>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</si>
  <si>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</si>
  <si>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</si>
  <si>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</si>
  <si>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</si>
  <si>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</si>
  <si>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</si>
  <si>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</si>
  <si>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</si>
  <si>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</si>
  <si>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</si>
  <si>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</si>
  <si>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</si>
  <si>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</si>
  <si>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</si>
  <si>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</si>
  <si>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</si>
  <si>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</si>
  <si>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</si>
  <si>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</si>
  <si>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</si>
  <si>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</si>
  <si>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</si>
  <si>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</si>
  <si>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</si>
  <si>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</si>
  <si>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</si>
  <si>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</si>
  <si>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</si>
  <si>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</si>
  <si>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</si>
  <si>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</si>
  <si>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</si>
  <si>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</si>
  <si>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</si>
  <si>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</si>
  <si>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</si>
  <si>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</si>
  <si>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</si>
  <si>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</si>
  <si>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</si>
  <si>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</si>
  <si>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</si>
  <si>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</si>
  <si>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</si>
  <si>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</si>
  <si>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</si>
  <si>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</si>
  <si>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</si>
  <si>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</si>
  <si>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</si>
  <si>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</si>
  <si>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</si>
  <si>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</si>
  <si>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</si>
  <si>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</si>
  <si>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</si>
  <si>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</si>
  <si>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</si>
  <si>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</si>
  <si>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</si>
  <si>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</si>
  <si>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</si>
  <si>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</si>
  <si>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</si>
  <si>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</si>
  <si>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</si>
  <si>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</si>
  <si>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</si>
  <si>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</si>
  <si>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</si>
  <si>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</si>
  <si>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</si>
  <si>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</si>
  <si>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</si>
  <si>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</si>
  <si>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</si>
  <si>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</si>
  <si>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</si>
  <si>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</si>
  <si>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</si>
  <si>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</si>
  <si>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</si>
  <si>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</si>
  <si>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</si>
  <si>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</si>
  <si>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</si>
  <si>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</si>
  <si>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</si>
  <si>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</si>
  <si>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</si>
  <si>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</si>
  <si>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</si>
  <si>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</si>
  <si>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</si>
  <si>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</si>
  <si>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</si>
  <si>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</si>
  <si>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</si>
  <si>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</si>
  <si>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</si>
  <si>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</si>
  <si>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</si>
  <si>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</si>
  <si>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</si>
  <si>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</si>
  <si>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</si>
  <si>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</si>
  <si>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</si>
  <si>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</si>
  <si>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</si>
  <si>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</si>
  <si>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</si>
  <si>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</si>
  <si>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</si>
  <si>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</si>
  <si>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</si>
  <si>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</si>
  <si>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</si>
  <si>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</si>
  <si>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</si>
  <si>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</si>
  <si>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</si>
  <si>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</si>
  <si>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</si>
  <si>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</si>
  <si>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</si>
  <si>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</si>
  <si>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</si>
  <si>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</si>
  <si>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</si>
  <si>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</si>
  <si>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</si>
  <si>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</si>
  <si>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</si>
  <si>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</si>
  <si>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</si>
  <si>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</si>
  <si>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</si>
  <si>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</si>
  <si>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</si>
  <si>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</si>
  <si>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</si>
  <si>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</si>
  <si>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</si>
  <si>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</si>
  <si>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</si>
  <si>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</si>
  <si>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</si>
  <si>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</si>
  <si>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</si>
  <si>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</si>
  <si>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</si>
  <si>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</si>
  <si>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</si>
  <si>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</si>
  <si>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</si>
  <si>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</si>
  <si>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</si>
  <si>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</si>
  <si>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</si>
  <si>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</si>
  <si>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</si>
  <si>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</si>
  <si>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</si>
  <si>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</si>
  <si>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</si>
  <si>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</si>
  <si>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</si>
  <si>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</si>
  <si>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</si>
  <si>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</si>
  <si>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</si>
  <si>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</si>
  <si>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</si>
  <si>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</si>
  <si>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</si>
  <si>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</si>
  <si>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</si>
  <si>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</si>
  <si>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</si>
  <si>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</si>
  <si>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</si>
  <si>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</si>
  <si>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</si>
  <si>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</si>
  <si>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</si>
  <si>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</si>
  <si>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</si>
  <si>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</si>
  <si>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</si>
  <si>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</si>
  <si>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</si>
  <si>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</si>
  <si>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</si>
  <si>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</si>
  <si>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</si>
  <si>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</si>
  <si>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</si>
  <si>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</si>
  <si>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</si>
  <si>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</si>
  <si>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</si>
  <si>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</si>
  <si>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</si>
  <si>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</si>
  <si>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</si>
  <si>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</si>
  <si>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</si>
  <si>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</si>
  <si>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</si>
  <si>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</si>
  <si>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</si>
  <si>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</si>
  <si>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</si>
  <si>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</si>
  <si>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</si>
  <si>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</si>
  <si>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</si>
  <si>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</si>
  <si>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</si>
  <si>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</si>
  <si>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</si>
  <si>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</si>
  <si>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</si>
  <si>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</si>
  <si>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</si>
  <si>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</si>
  <si>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</si>
  <si>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</si>
  <si>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</si>
  <si>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</si>
  <si>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</si>
  <si>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</si>
  <si>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</si>
  <si>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</si>
  <si>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</si>
  <si>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</si>
  <si>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</si>
  <si>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</si>
  <si>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</si>
  <si>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</si>
  <si>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</si>
  <si>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</si>
  <si>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</si>
  <si>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</si>
  <si>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</si>
  <si>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</si>
  <si>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</si>
  <si>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</si>
  <si>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</si>
  <si>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</si>
  <si>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</si>
  <si>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</si>
  <si>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</si>
  <si>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</si>
  <si>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</si>
  <si>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</si>
  <si>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</si>
  <si>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</si>
  <si>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</si>
  <si>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</si>
  <si>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</si>
  <si>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</si>
  <si>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</si>
  <si>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</si>
  <si>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</si>
  <si>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</si>
  <si>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</si>
  <si>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</si>
  <si>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</si>
  <si>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</si>
  <si>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</si>
  <si>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</si>
  <si>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</si>
  <si>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</si>
  <si>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</si>
  <si>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</si>
  <si>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</si>
  <si>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</si>
  <si>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</si>
  <si>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</si>
  <si>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</si>
  <si>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</si>
  <si>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</si>
  <si>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</si>
  <si>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</si>
  <si>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</si>
  <si>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</si>
  <si>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</si>
  <si>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</si>
  <si>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</si>
  <si>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</si>
  <si>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</si>
  <si>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</si>
  <si>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</si>
  <si>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</si>
  <si>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</si>
  <si>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</si>
  <si>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</si>
  <si>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</si>
  <si>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</si>
  <si>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</si>
  <si>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</si>
  <si>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</si>
  <si>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</si>
  <si>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</si>
  <si>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</si>
  <si>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</si>
  <si>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</si>
  <si>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</si>
  <si>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</si>
  <si>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</si>
  <si>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</si>
  <si>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</si>
  <si>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</si>
  <si>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</si>
  <si>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</si>
  <si>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</si>
  <si>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</si>
  <si>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</si>
  <si>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</si>
  <si>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</si>
  <si>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</si>
  <si>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</si>
  <si>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</si>
  <si>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</si>
  <si>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</si>
  <si>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</si>
  <si>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</si>
  <si>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</si>
  <si>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</si>
  <si>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</si>
  <si>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</si>
  <si>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</si>
  <si>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</si>
  <si>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</si>
  <si>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</si>
  <si>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</si>
  <si>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</si>
  <si>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</si>
  <si>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</si>
  <si>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</si>
  <si>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</si>
  <si>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</si>
  <si>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</si>
  <si>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</si>
  <si>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</si>
  <si>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</si>
  <si>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</si>
  <si>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</si>
  <si>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</si>
  <si>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</si>
  <si>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</si>
  <si>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</si>
  <si>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</si>
  <si>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</si>
  <si>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</si>
  <si>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</si>
  <si>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</si>
  <si>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</si>
  <si>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</si>
  <si>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</si>
  <si>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</si>
  <si>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</si>
  <si>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</si>
  <si>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</si>
  <si>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</si>
  <si>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</si>
  <si>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</si>
  <si>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</si>
  <si>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</si>
  <si>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</si>
  <si>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</si>
  <si>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</si>
  <si>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</si>
  <si>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</si>
  <si>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</si>
  <si>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</si>
  <si>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</si>
  <si>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</si>
  <si>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</si>
  <si>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</si>
  <si>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</si>
  <si>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</si>
  <si>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</si>
  <si>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</si>
  <si>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</si>
  <si>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</si>
  <si>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</si>
  <si>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</si>
  <si>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</si>
  <si>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</si>
  <si>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</si>
  <si>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</si>
  <si>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</si>
  <si>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</si>
  <si>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</si>
  <si>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</si>
  <si>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</si>
  <si>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</si>
  <si>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</si>
  <si>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</si>
  <si>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</si>
  <si>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</si>
  <si>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</si>
  <si>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</si>
  <si>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</si>
  <si>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</si>
  <si>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</si>
  <si>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</si>
  <si>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</si>
  <si>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</si>
  <si>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</si>
  <si>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</si>
  <si>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</si>
  <si>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</si>
  <si>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</si>
  <si>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</si>
  <si>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</si>
  <si>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</si>
  <si>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</si>
  <si>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</si>
  <si>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</si>
  <si>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</si>
  <si>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</si>
  <si>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</si>
  <si>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</si>
  <si>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</si>
  <si>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</si>
  <si>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</si>
  <si>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</si>
  <si>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</si>
  <si>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</si>
  <si>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</si>
  <si>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</si>
  <si>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</si>
  <si>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</si>
  <si>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</si>
  <si>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</si>
  <si>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</si>
  <si>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</si>
  <si>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</si>
  <si>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</si>
  <si>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</si>
  <si>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</si>
  <si>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</si>
  <si>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</si>
  <si>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</si>
  <si>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</si>
  <si>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</si>
  <si>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</si>
  <si>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</si>
  <si>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</si>
  <si>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</si>
  <si>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</si>
  <si>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</si>
  <si>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</si>
  <si>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</si>
  <si>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</si>
  <si>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</si>
  <si>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</si>
  <si>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</si>
  <si>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</si>
  <si>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</si>
  <si>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</si>
  <si>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</si>
  <si>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</si>
  <si>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</si>
  <si>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</si>
  <si>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</si>
  <si>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</si>
  <si>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</si>
  <si>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</si>
  <si>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</si>
  <si>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</si>
  <si>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</si>
  <si>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</si>
  <si>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</si>
  <si>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</si>
  <si>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</si>
  <si>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</si>
  <si>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</si>
  <si>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</si>
  <si>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</si>
  <si>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</si>
  <si>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</si>
  <si>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</si>
  <si>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</si>
  <si>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</si>
  <si>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</si>
  <si>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</si>
  <si>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</si>
  <si>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</si>
  <si>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</si>
  <si>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</si>
  <si>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</si>
  <si>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</si>
  <si>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</si>
  <si>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</si>
  <si>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</si>
  <si>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</si>
  <si>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</si>
  <si>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</si>
  <si>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</si>
  <si>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</si>
  <si>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</si>
  <si>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</si>
  <si>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</si>
  <si>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</si>
  <si>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</si>
  <si>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</si>
  <si>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</si>
  <si>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</si>
  <si>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</si>
  <si>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</si>
  <si>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</si>
  <si>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</si>
  <si>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</si>
  <si>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</si>
  <si>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</si>
  <si>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</si>
  <si>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</si>
  <si>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</si>
  <si>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</si>
  <si>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</si>
  <si>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</si>
  <si>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</si>
  <si>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</si>
  <si>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</si>
  <si>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</si>
  <si>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</si>
  <si>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</si>
  <si>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</si>
  <si>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</si>
  <si>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</si>
  <si>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</si>
  <si>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</si>
  <si>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</si>
  <si>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</si>
  <si>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</si>
  <si>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</si>
  <si>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</si>
  <si>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</si>
  <si>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</si>
  <si>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</si>
  <si>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</si>
  <si>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</si>
  <si>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</si>
  <si>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</si>
  <si>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</si>
  <si>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</si>
  <si>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</si>
  <si>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</si>
  <si>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</si>
  <si>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</si>
  <si>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</si>
  <si>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</si>
  <si>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</si>
  <si>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</si>
  <si>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</si>
  <si>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</si>
  <si>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</si>
  <si>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</si>
  <si>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</si>
  <si>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</si>
  <si>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</si>
  <si>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</si>
  <si>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</si>
  <si>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</si>
  <si>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</si>
  <si>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</si>
  <si>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</si>
  <si>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</si>
  <si>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</si>
  <si>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</si>
  <si>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</si>
  <si>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</si>
  <si>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</si>
  <si>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</si>
  <si>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</si>
  <si>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</si>
  <si>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</si>
  <si>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</si>
  <si>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</si>
  <si>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</si>
  <si>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</si>
  <si>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</si>
  <si>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</si>
  <si>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</si>
  <si>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</si>
  <si>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</si>
  <si>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</si>
  <si>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</si>
  <si>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</si>
  <si>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</si>
  <si>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</si>
  <si>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</si>
  <si>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</si>
  <si>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</si>
  <si>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</si>
  <si>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</si>
  <si>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</si>
  <si>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</si>
  <si>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</si>
  <si>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</si>
  <si>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</si>
  <si>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</si>
  <si>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</si>
  <si>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</si>
  <si>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</si>
  <si>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</si>
  <si>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</si>
  <si>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</si>
  <si>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</si>
  <si>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</si>
  <si>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</si>
  <si>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</si>
  <si>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</si>
  <si>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</si>
  <si>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</si>
  <si>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</si>
  <si>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</si>
  <si>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</si>
  <si>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</si>
  <si>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</si>
  <si>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</si>
  <si>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</si>
  <si>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</si>
  <si>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</si>
  <si>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</si>
  <si>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</si>
  <si>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</si>
  <si>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</si>
  <si>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</si>
  <si>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</si>
  <si>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</si>
  <si>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</si>
  <si>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</si>
  <si>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</si>
  <si>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</si>
  <si>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</si>
  <si>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</si>
  <si>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</si>
  <si>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</si>
  <si>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</si>
  <si>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</si>
  <si>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</si>
  <si>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</si>
  <si>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</si>
  <si>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</si>
  <si>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</si>
  <si>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</si>
  <si>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</si>
  <si>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</si>
  <si>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</si>
  <si>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</si>
  <si>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</si>
  <si>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</si>
  <si>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</si>
  <si>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</si>
  <si>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</si>
  <si>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</si>
  <si>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</si>
  <si>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</si>
  <si>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</si>
  <si>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</si>
  <si>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</si>
  <si>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</si>
  <si>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</si>
  <si>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</si>
  <si>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</si>
  <si>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</si>
  <si>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</si>
  <si>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</si>
  <si>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</si>
  <si>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</si>
  <si>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</si>
  <si>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</si>
  <si>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</si>
  <si>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</si>
  <si>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</si>
  <si>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</si>
  <si>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</si>
  <si>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</si>
  <si>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</si>
  <si>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</si>
  <si>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</si>
  <si>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</si>
  <si>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</si>
  <si>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</si>
  <si>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</si>
  <si>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</si>
  <si>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</si>
  <si>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</si>
  <si>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</si>
  <si>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</si>
  <si>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</si>
  <si>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</si>
  <si>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</si>
  <si>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</si>
  <si>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</si>
  <si>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</si>
  <si>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</si>
  <si>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</si>
  <si>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</si>
  <si>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</si>
  <si>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</si>
  <si>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</si>
  <si>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</si>
  <si>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</si>
  <si>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</si>
  <si>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</si>
  <si>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</si>
  <si>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</si>
  <si>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</si>
  <si>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</si>
  <si>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</si>
  <si>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</si>
  <si>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</si>
  <si>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</si>
  <si>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</si>
  <si>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</si>
  <si>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</si>
  <si>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</si>
  <si>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</si>
  <si>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</si>
  <si>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</si>
  <si>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</si>
  <si>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</si>
  <si>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</si>
  <si>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</si>
  <si>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</si>
  <si>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</si>
  <si>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</si>
  <si>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</si>
  <si>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</si>
  <si>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</si>
  <si>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</si>
  <si>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</si>
  <si>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</si>
  <si>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</si>
  <si>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</si>
  <si>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</si>
  <si>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</si>
  <si>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</si>
  <si>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</si>
  <si>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</si>
  <si>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</si>
  <si>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</si>
  <si>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</si>
  <si>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</si>
  <si>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</si>
  <si>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</si>
  <si>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</si>
  <si>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</si>
  <si>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</si>
  <si>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</si>
  <si>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</si>
  <si>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</si>
  <si>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</si>
  <si>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</si>
  <si>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</si>
  <si>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</si>
  <si>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</si>
  <si>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</si>
  <si>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</si>
  <si>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</si>
  <si>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</si>
  <si>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</si>
  <si>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</si>
  <si>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</si>
  <si>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</si>
  <si>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</si>
  <si>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</si>
  <si>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</si>
  <si>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</si>
  <si>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</si>
  <si>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</si>
  <si>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</si>
  <si>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</si>
  <si>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</si>
  <si>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</si>
  <si>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</si>
  <si>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</si>
  <si>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</si>
  <si>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</si>
  <si>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</si>
  <si>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</si>
  <si>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</si>
  <si>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</si>
  <si>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</si>
  <si>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</si>
  <si>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</si>
  <si>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</si>
  <si>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</si>
  <si>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</si>
  <si>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</si>
  <si>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</si>
  <si>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</si>
  <si>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</si>
  <si>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</si>
  <si>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</si>
  <si>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</si>
  <si>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</si>
  <si>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</si>
  <si>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</si>
  <si>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</si>
  <si>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</si>
  <si>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</si>
  <si>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</si>
  <si>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</si>
  <si>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</si>
  <si>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</si>
  <si>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</si>
  <si>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</si>
  <si>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</si>
  <si>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</si>
  <si>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</si>
  <si>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</si>
  <si>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</si>
  <si>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</si>
  <si>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</si>
  <si>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</si>
  <si>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</si>
  <si>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</si>
  <si>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</si>
  <si>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</si>
  <si>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</si>
  <si>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</si>
  <si>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</si>
  <si>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</si>
  <si>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</si>
  <si>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</si>
  <si>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</si>
  <si>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</si>
  <si>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</si>
  <si>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</si>
  <si>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</si>
  <si>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</si>
  <si>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</si>
  <si>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</si>
  <si>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</si>
  <si>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</si>
  <si>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</si>
  <si>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</si>
  <si>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</si>
  <si>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</si>
  <si>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</si>
  <si>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</si>
  <si>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</si>
  <si>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</si>
  <si>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</si>
  <si>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</si>
  <si>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</si>
  <si>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</si>
  <si>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</si>
  <si>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</si>
  <si>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</si>
  <si>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</si>
  <si>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</si>
  <si>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</si>
  <si>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</si>
  <si>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</si>
  <si>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</si>
  <si>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</si>
  <si>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</si>
  <si>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</si>
  <si>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</si>
  <si>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</si>
  <si>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</si>
  <si>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</si>
  <si>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</si>
  <si>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</si>
  <si>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</si>
  <si>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</si>
  <si>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</si>
  <si>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</si>
  <si>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</si>
  <si>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</si>
  <si>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</si>
  <si>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</si>
  <si>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</si>
  <si>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</si>
  <si>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</si>
  <si>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</si>
  <si>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</si>
  <si>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</si>
  <si>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</si>
  <si>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</si>
  <si>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</si>
  <si>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</si>
  <si>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</si>
  <si>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</si>
  <si>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</si>
  <si>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</si>
  <si>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</si>
  <si>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</si>
  <si>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</si>
  <si>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</si>
  <si>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</si>
  <si>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</si>
  <si>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</si>
  <si>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</si>
  <si>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</si>
  <si>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</si>
  <si>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</si>
  <si>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</si>
  <si>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</si>
  <si>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</si>
  <si>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</si>
  <si>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</si>
  <si>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</si>
  <si>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</si>
  <si>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</si>
  <si>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</si>
  <si>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</si>
  <si>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</si>
  <si>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</si>
  <si>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</si>
  <si>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</si>
  <si>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</si>
  <si>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</si>
  <si>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</si>
  <si>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</si>
  <si>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</si>
  <si>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</si>
  <si>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</si>
  <si>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</si>
  <si>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</si>
  <si>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</si>
  <si>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</si>
  <si>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</si>
  <si>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</si>
  <si>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</si>
  <si>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</si>
  <si>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</si>
  <si>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</si>
  <si>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</si>
  <si>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</si>
  <si>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</si>
  <si>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</si>
  <si>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</si>
  <si>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</si>
  <si>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</si>
  <si>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</si>
  <si>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</si>
  <si>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</si>
  <si>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</si>
  <si>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</si>
  <si>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</si>
  <si>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</si>
  <si>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</si>
  <si>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</si>
  <si>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</si>
  <si>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</si>
  <si>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</si>
  <si>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</si>
  <si>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</si>
  <si>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</si>
  <si>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</si>
  <si>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</si>
  <si>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</si>
  <si>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</si>
  <si>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</si>
  <si>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</si>
  <si>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</si>
  <si>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</si>
  <si>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</si>
  <si>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</si>
  <si>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</si>
  <si>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</si>
  <si>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</si>
  <si>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</si>
  <si>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</si>
  <si>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</si>
  <si>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</si>
  <si>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</si>
  <si>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</si>
  <si>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</si>
  <si>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</si>
  <si>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</si>
  <si>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</si>
  <si>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</si>
  <si>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</si>
  <si>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</si>
  <si>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</si>
  <si>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</si>
  <si>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</si>
  <si>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</si>
  <si>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</si>
  <si>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</si>
  <si>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</si>
  <si>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</si>
  <si>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</si>
  <si>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</si>
  <si>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</si>
  <si>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</si>
  <si>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</si>
  <si>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</si>
  <si>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</si>
  <si>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</si>
  <si>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</si>
  <si>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</si>
  <si>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</si>
  <si>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</si>
  <si>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</si>
  <si>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</si>
  <si>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</si>
  <si>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</si>
  <si>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</si>
  <si>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</si>
  <si>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</si>
  <si>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</si>
  <si>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</si>
  <si>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</si>
  <si>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</si>
  <si>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</si>
  <si>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</si>
  <si>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</si>
  <si>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</si>
  <si>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</si>
  <si>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</si>
  <si>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</si>
  <si>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</si>
  <si>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</si>
  <si>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</si>
  <si>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</si>
  <si>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</si>
  <si>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</si>
  <si>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</si>
  <si>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</si>
  <si>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</si>
  <si>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</si>
  <si>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</si>
  <si>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</si>
  <si>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</si>
  <si>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</si>
  <si>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</si>
  <si>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</si>
  <si>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</si>
  <si>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</si>
  <si>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</si>
  <si>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</si>
  <si>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</si>
  <si>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</si>
  <si>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</si>
  <si>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</si>
  <si>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</si>
  <si>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</si>
  <si>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</si>
  <si>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</si>
  <si>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</si>
  <si>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</si>
  <si>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</si>
  <si>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</si>
  <si>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</si>
  <si>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</si>
  <si>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</si>
  <si>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</si>
  <si>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</si>
  <si>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</si>
  <si>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</si>
  <si>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</si>
  <si>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</si>
  <si>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</si>
  <si>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</si>
  <si>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</si>
  <si>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</si>
  <si>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</si>
  <si>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</si>
  <si>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</si>
  <si>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</si>
  <si>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</si>
  <si>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</si>
  <si>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</si>
  <si>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</si>
  <si>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</si>
  <si>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</si>
  <si>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</si>
  <si>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</si>
  <si>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</si>
  <si>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</si>
  <si>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</si>
  <si>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</si>
  <si>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</si>
  <si>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</si>
  <si>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</si>
  <si>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</si>
  <si>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</si>
  <si>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</si>
  <si>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</si>
  <si>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</si>
  <si>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</si>
  <si>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</si>
  <si>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</si>
  <si>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</si>
  <si>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</si>
  <si>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</si>
  <si>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</si>
  <si>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</si>
  <si>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</si>
  <si>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</si>
  <si>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</si>
  <si>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</si>
  <si>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</si>
  <si>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</si>
  <si>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</si>
  <si>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</si>
  <si>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</si>
  <si>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</si>
  <si>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</si>
  <si>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</si>
  <si>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</si>
  <si>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</si>
  <si>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</si>
  <si>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</si>
  <si>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</si>
  <si>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</si>
  <si>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</si>
  <si>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</si>
  <si>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</si>
  <si>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</si>
  <si>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</si>
  <si>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</si>
  <si>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</si>
  <si>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</si>
  <si>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</si>
  <si>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</si>
  <si>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</si>
  <si>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</si>
  <si>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</si>
  <si>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</si>
  <si>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</si>
  <si>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</si>
  <si>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</si>
  <si>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</si>
  <si>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</si>
  <si>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</si>
  <si>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</si>
  <si>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</si>
  <si>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</si>
  <si>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</si>
  <si>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</si>
  <si>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</si>
  <si>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</si>
  <si>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</si>
  <si>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</si>
  <si>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</si>
  <si>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</si>
  <si>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</si>
  <si>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</si>
  <si>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</si>
  <si>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</si>
  <si>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</si>
  <si>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</si>
  <si>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</si>
  <si>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</si>
  <si>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</si>
  <si>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</si>
  <si>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</si>
  <si>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</si>
  <si>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</si>
  <si>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</si>
  <si>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</si>
  <si>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</si>
  <si>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</si>
  <si>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</si>
  <si>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</si>
  <si>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</si>
  <si>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</si>
  <si>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</si>
  <si>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</si>
  <si>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</si>
  <si>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</si>
  <si>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</si>
  <si>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</si>
  <si>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</si>
  <si>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</si>
  <si>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</si>
  <si>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</si>
  <si>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</si>
  <si>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</si>
  <si>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</si>
  <si>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</si>
  <si>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</si>
  <si>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</si>
  <si>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</si>
  <si>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</si>
  <si>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</si>
  <si>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</si>
  <si>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</si>
  <si>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</si>
  <si>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</si>
  <si>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</si>
  <si>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</si>
  <si>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</si>
  <si>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</si>
  <si>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</si>
  <si>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</si>
  <si>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</si>
  <si>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</si>
  <si>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</si>
  <si>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</si>
  <si>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</si>
  <si>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</si>
  <si>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</si>
  <si>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</si>
  <si>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</si>
  <si>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</si>
  <si>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</si>
  <si>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</si>
  <si>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</si>
  <si>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</si>
  <si>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</si>
  <si>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</si>
  <si>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</si>
  <si>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</si>
  <si>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</si>
  <si>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</si>
  <si>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</si>
  <si>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</si>
  <si>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</si>
  <si>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</si>
  <si>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</si>
  <si>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</si>
  <si>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</si>
  <si>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</si>
  <si>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</si>
  <si>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</si>
  <si>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</si>
  <si>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</si>
  <si>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</si>
  <si>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</si>
  <si>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</si>
  <si>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</si>
  <si>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</si>
  <si>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</si>
  <si>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</si>
  <si>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</si>
  <si>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</si>
  <si>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</si>
  <si>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</si>
  <si>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</si>
  <si>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</si>
  <si>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</si>
  <si>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</si>
  <si>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</si>
  <si>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</si>
  <si>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</si>
  <si>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</si>
  <si>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</si>
  <si>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</si>
  <si>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</si>
  <si>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</si>
  <si>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</si>
  <si>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</si>
  <si>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</si>
  <si>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</si>
  <si>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</si>
  <si>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</si>
  <si>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</si>
  <si>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</si>
  <si>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</si>
  <si>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</si>
  <si>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</si>
  <si>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</si>
  <si>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</si>
  <si>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</si>
  <si>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</si>
  <si>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</si>
  <si>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</si>
  <si>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</si>
  <si>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</si>
  <si>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</si>
  <si>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</si>
  <si>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</si>
  <si>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</si>
  <si>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</si>
  <si>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</si>
  <si>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</si>
  <si>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</si>
  <si>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</si>
  <si>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</si>
  <si>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</si>
  <si>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</si>
  <si>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</si>
  <si>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</si>
  <si>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</si>
  <si>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</si>
  <si>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</si>
  <si>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</si>
  <si>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</si>
  <si>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</si>
  <si>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</si>
  <si>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</si>
  <si>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</si>
  <si>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</si>
  <si>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</si>
  <si>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</si>
  <si>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</si>
  <si>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</si>
  <si>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</si>
  <si>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</si>
  <si>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</si>
  <si>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</si>
  <si>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</si>
  <si>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</si>
  <si>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</si>
  <si>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</si>
  <si>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</si>
  <si>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</si>
  <si>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</si>
  <si>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</si>
  <si>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</si>
  <si>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</si>
  <si>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</si>
  <si>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</si>
  <si>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</si>
  <si>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</si>
  <si>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</si>
  <si>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</si>
  <si>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</si>
  <si>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</si>
  <si>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</si>
  <si>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</si>
  <si>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</si>
  <si>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</si>
  <si>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</si>
  <si>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</si>
  <si>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</si>
  <si>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</si>
  <si>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</si>
  <si>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</si>
  <si>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</si>
  <si>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</si>
  <si>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</si>
  <si>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</si>
  <si>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</si>
  <si>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</si>
  <si>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</si>
  <si>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</si>
  <si>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</si>
  <si>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</si>
  <si>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</si>
  <si>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</si>
  <si>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</si>
  <si>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</si>
  <si>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</si>
  <si>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</si>
  <si>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</si>
  <si>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</si>
  <si>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</si>
  <si>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</si>
  <si>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</si>
  <si>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</si>
  <si>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</si>
  <si>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</si>
  <si>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</si>
  <si>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</si>
  <si>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</si>
  <si>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</si>
  <si>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</si>
  <si>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</si>
  <si>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</si>
  <si>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</si>
  <si>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</si>
  <si>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</si>
  <si>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</si>
  <si>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</si>
  <si>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</si>
  <si>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</si>
  <si>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</si>
  <si>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</si>
  <si>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</si>
  <si>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</si>
  <si>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</si>
  <si>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</si>
  <si>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</si>
  <si>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</si>
  <si>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</si>
  <si>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</si>
  <si>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</si>
  <si>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</si>
  <si>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</si>
  <si>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</si>
  <si>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</si>
  <si>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</si>
  <si>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</si>
  <si>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</si>
  <si>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</si>
  <si>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</si>
  <si>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</si>
  <si>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</si>
  <si>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</si>
  <si>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</si>
  <si>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</si>
  <si>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</si>
  <si>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</si>
  <si>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</si>
  <si>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</si>
  <si>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</si>
  <si>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</si>
  <si>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</si>
  <si>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</si>
  <si>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</si>
  <si>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</si>
  <si>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</si>
  <si>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</si>
  <si>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</si>
  <si>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</si>
  <si>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</si>
  <si>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</si>
  <si>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</si>
  <si>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</si>
  <si>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</si>
  <si>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</si>
  <si>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</si>
  <si>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</si>
  <si>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</si>
  <si>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</si>
  <si>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</si>
  <si>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</si>
  <si>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</si>
  <si>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</si>
  <si>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</si>
  <si>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</si>
  <si>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</si>
  <si>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</si>
  <si>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</si>
  <si>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</si>
  <si>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</si>
  <si>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</si>
  <si>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</si>
  <si>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</si>
  <si>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</si>
  <si>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</si>
  <si>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</si>
  <si>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</si>
  <si>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</si>
  <si>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</si>
  <si>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</si>
  <si>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</si>
  <si>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</si>
  <si>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</si>
  <si>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</si>
  <si>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</si>
  <si>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</si>
  <si>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</si>
  <si>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</si>
  <si>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</si>
  <si>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</si>
  <si>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</si>
  <si>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</si>
  <si>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</si>
  <si>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</si>
  <si>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</si>
  <si>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</si>
  <si>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</si>
  <si>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</si>
  <si>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</si>
  <si>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</si>
  <si>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</si>
  <si>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</si>
  <si>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</si>
  <si>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</si>
  <si>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</si>
  <si>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</si>
  <si>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</si>
  <si>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</si>
  <si>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</si>
  <si>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</si>
  <si>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</si>
  <si>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</si>
  <si>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</si>
  <si>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</si>
  <si>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</si>
  <si>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</si>
  <si>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</si>
  <si>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</si>
  <si>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</si>
  <si>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</si>
  <si>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</si>
  <si>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</si>
  <si>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</si>
  <si>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</si>
  <si>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</si>
  <si>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</si>
  <si>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</si>
  <si>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</si>
  <si>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</si>
  <si>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</si>
  <si>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</si>
  <si>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</si>
  <si>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</si>
  <si>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</si>
  <si>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</si>
  <si>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</si>
  <si>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</si>
  <si>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</si>
  <si>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</si>
  <si>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</si>
  <si>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</si>
  <si>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</si>
  <si>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</si>
  <si>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</si>
  <si>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</si>
  <si>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</si>
  <si>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</si>
  <si>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</si>
  <si>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</si>
  <si>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</si>
  <si>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</si>
  <si>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</si>
  <si>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</si>
  <si>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</si>
  <si>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</si>
  <si>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</si>
  <si>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</si>
  <si>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</si>
  <si>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</si>
  <si>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</si>
  <si>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</si>
  <si>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</si>
  <si>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</si>
  <si>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</si>
  <si>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</si>
  <si>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</si>
  <si>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</si>
  <si>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</si>
  <si>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</si>
  <si>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</si>
  <si>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</si>
  <si>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</si>
  <si>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</si>
  <si>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</si>
  <si>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</si>
  <si>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</si>
  <si>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</si>
  <si>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</si>
  <si>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</si>
  <si>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</si>
  <si>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</si>
  <si>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</si>
  <si>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</si>
  <si>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</si>
  <si>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</si>
  <si>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</si>
  <si>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</si>
  <si>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</si>
  <si>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</si>
  <si>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</si>
  <si>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</si>
  <si>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</si>
  <si>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</si>
  <si>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</si>
  <si>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</si>
  <si>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</si>
  <si>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</si>
  <si>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</si>
  <si>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</si>
  <si>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</si>
  <si>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</si>
  <si>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</si>
  <si>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</si>
  <si>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</si>
  <si>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</si>
  <si>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</si>
  <si>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</si>
  <si>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</si>
  <si>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</si>
  <si>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</si>
  <si>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</si>
  <si>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</si>
  <si>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</si>
  <si>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</si>
  <si>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</si>
  <si>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</si>
  <si>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</si>
  <si>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</si>
  <si>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</si>
  <si>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</si>
  <si>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</si>
  <si>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</si>
  <si>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</si>
  <si>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</si>
  <si>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</si>
  <si>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</si>
  <si>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</si>
  <si>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</si>
  <si>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</si>
  <si>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</si>
  <si>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</si>
  <si>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</si>
  <si>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</si>
  <si>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</si>
  <si>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</si>
  <si>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</si>
  <si>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</si>
  <si>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</si>
  <si>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</si>
  <si>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</si>
  <si>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</si>
  <si>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</si>
  <si>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</si>
  <si>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</si>
  <si>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</si>
  <si>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</si>
  <si>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</si>
  <si>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</si>
  <si>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</si>
  <si>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</si>
  <si>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</si>
  <si>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</si>
  <si>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</si>
  <si>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</si>
  <si>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</si>
  <si>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</si>
  <si>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</si>
  <si>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</si>
  <si>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</si>
  <si>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</si>
  <si>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</si>
  <si>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</si>
  <si>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</si>
  <si>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</si>
  <si>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</si>
  <si>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</si>
  <si>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</si>
  <si>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</si>
  <si>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</si>
  <si>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</si>
  <si>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</si>
  <si>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</si>
  <si>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</si>
  <si>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</si>
  <si>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</si>
  <si>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</si>
  <si>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</si>
  <si>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</si>
  <si>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</si>
  <si>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</si>
  <si>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</si>
  <si>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</si>
  <si>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</si>
  <si>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</si>
  <si>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</si>
  <si>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</si>
  <si>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</si>
  <si>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</si>
  <si>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</si>
  <si>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</si>
  <si>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</si>
  <si>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</si>
  <si>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</si>
  <si>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</si>
  <si>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</si>
  <si>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</si>
  <si>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</si>
  <si>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</si>
  <si>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</si>
  <si>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</si>
  <si>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</si>
  <si>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</si>
  <si>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</si>
  <si>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</si>
  <si>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</si>
  <si>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</si>
  <si>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</si>
  <si>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</si>
  <si>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</si>
  <si>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</si>
  <si>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</si>
  <si>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</si>
  <si>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</si>
  <si>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</si>
  <si>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</si>
  <si>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</si>
  <si>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</si>
  <si>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</si>
  <si>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</si>
  <si>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</si>
  <si>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</si>
  <si>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</si>
  <si>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</si>
  <si>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</si>
  <si>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</si>
  <si>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</si>
  <si>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</si>
  <si>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</si>
  <si>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</si>
  <si>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</si>
  <si>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</si>
  <si>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</si>
  <si>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</si>
  <si>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</si>
  <si>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</si>
  <si>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</si>
  <si>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</si>
  <si>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</si>
  <si>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</si>
  <si>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</si>
  <si>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</si>
  <si>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</si>
  <si>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</si>
  <si>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</si>
  <si>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</si>
  <si>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</si>
  <si>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</si>
  <si>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</si>
  <si>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</si>
  <si>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</si>
  <si>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</si>
  <si>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</si>
  <si>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</si>
  <si>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</si>
  <si>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</si>
  <si>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</si>
  <si>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</si>
  <si>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</si>
  <si>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</si>
  <si>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</si>
  <si>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</si>
  <si>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</si>
  <si>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</si>
  <si>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</si>
  <si>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</si>
  <si>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</si>
  <si>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</si>
  <si>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</si>
  <si>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</si>
  <si>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</si>
  <si>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</si>
  <si>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</si>
  <si>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</si>
  <si>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</si>
  <si>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</si>
  <si>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</si>
  <si>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</si>
  <si>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</si>
  <si>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</si>
  <si>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</si>
  <si>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</si>
  <si>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</si>
  <si>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</si>
  <si>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</si>
  <si>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</si>
  <si>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</si>
  <si>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</si>
  <si>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</si>
  <si>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</si>
  <si>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</si>
  <si>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</si>
  <si>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</si>
  <si>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</si>
  <si>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</si>
  <si>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</si>
  <si>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</si>
  <si>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</si>
  <si>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</si>
  <si>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</si>
  <si>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</si>
  <si>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</si>
  <si>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</si>
  <si>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</si>
  <si>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</si>
  <si>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</si>
  <si>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</si>
  <si>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</si>
  <si>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</si>
  <si>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</si>
  <si>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</si>
  <si>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</si>
  <si>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</si>
  <si>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</si>
  <si>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</si>
  <si>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</si>
  <si>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</si>
  <si>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</si>
  <si>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</si>
  <si>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</si>
  <si>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</si>
  <si>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</si>
  <si>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</si>
  <si>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</si>
  <si>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</si>
  <si>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</si>
  <si>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</si>
  <si>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</si>
  <si>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</si>
  <si>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</si>
  <si>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</si>
  <si>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</si>
  <si>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</si>
  <si>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</si>
  <si>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</si>
  <si>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</si>
  <si>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</si>
  <si>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</si>
  <si>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</si>
  <si>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</si>
  <si>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</si>
  <si>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</si>
  <si>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</si>
  <si>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</si>
  <si>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</si>
  <si>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</si>
  <si>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</si>
  <si>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</si>
  <si>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</si>
  <si>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</si>
  <si>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</si>
  <si>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</si>
  <si>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</si>
  <si>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</si>
  <si>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</si>
  <si>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</si>
  <si>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</si>
  <si>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</si>
  <si>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</si>
  <si>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</si>
  <si>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</si>
  <si>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</si>
  <si>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</si>
  <si>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</si>
  <si>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</si>
  <si>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</si>
  <si>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</si>
  <si>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</si>
  <si>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</si>
  <si>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</si>
  <si>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</si>
  <si>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</si>
  <si>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</si>
  <si>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</si>
  <si>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</si>
  <si>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</si>
  <si>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</si>
  <si>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</si>
  <si>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</si>
  <si>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</si>
  <si>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</si>
  <si>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</si>
  <si>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</si>
  <si>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</si>
  <si>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</si>
  <si>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</si>
  <si>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</si>
  <si>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</si>
  <si>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</si>
  <si>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</si>
  <si>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</si>
  <si>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</si>
  <si>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</si>
  <si>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</si>
  <si>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</si>
  <si>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</si>
  <si>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</si>
  <si>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</si>
  <si>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</si>
  <si>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</si>
  <si>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</si>
  <si>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</si>
  <si>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</si>
  <si>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</si>
  <si>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</si>
  <si>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</si>
  <si>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</si>
  <si>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</si>
  <si>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</si>
  <si>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</si>
  <si>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</si>
  <si>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</si>
  <si>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</si>
  <si>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</si>
  <si>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</si>
  <si>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</si>
  <si>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</si>
  <si>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</si>
  <si>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</si>
  <si>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</si>
  <si>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</si>
  <si>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</si>
  <si>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</si>
  <si>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</si>
  <si>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</si>
  <si>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</si>
  <si>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</si>
  <si>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</si>
  <si>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</si>
  <si>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</si>
  <si>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</si>
  <si>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</si>
  <si>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</si>
  <si>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</si>
  <si>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</si>
  <si>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</si>
  <si>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</si>
  <si>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</si>
  <si>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</si>
  <si>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</si>
  <si>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</si>
  <si>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</si>
  <si>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</si>
  <si>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</si>
  <si>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</si>
  <si>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</si>
  <si>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</si>
  <si>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</si>
  <si>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</si>
  <si>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</si>
  <si>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</si>
  <si>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</si>
  <si>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</si>
  <si>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</si>
  <si>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</si>
  <si>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</si>
  <si>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</si>
  <si>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</si>
  <si>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</si>
  <si>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</si>
  <si>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</si>
  <si>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</si>
  <si>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</si>
  <si>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</si>
  <si>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</si>
  <si>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</si>
  <si>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</si>
  <si>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</si>
  <si>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</si>
  <si>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</si>
  <si>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</si>
  <si>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</si>
  <si>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</si>
  <si>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</si>
  <si>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</si>
  <si>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</si>
  <si>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</si>
  <si>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</si>
  <si>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</si>
  <si>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</si>
  <si>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</si>
  <si>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</si>
  <si>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</si>
  <si>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</si>
  <si>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</si>
  <si>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</si>
  <si>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</si>
  <si>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</si>
  <si>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</si>
  <si>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</si>
  <si>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</si>
  <si>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</si>
  <si>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</si>
  <si>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</si>
  <si>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</si>
  <si>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</si>
  <si>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</si>
  <si>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</si>
  <si>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</si>
  <si>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</si>
  <si>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</si>
  <si>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</si>
  <si>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</si>
  <si>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</si>
  <si>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</si>
  <si>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</si>
  <si>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</si>
  <si>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</si>
  <si>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</si>
  <si>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</si>
  <si>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</si>
  <si>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</si>
  <si>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</si>
  <si>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</si>
  <si>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</si>
  <si>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</si>
  <si>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</si>
  <si>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</si>
  <si>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</si>
  <si>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</si>
  <si>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</si>
  <si>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</si>
  <si>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</si>
  <si>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</si>
  <si>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</si>
  <si>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</si>
  <si>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</si>
  <si>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</si>
  <si>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</si>
  <si>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</si>
  <si>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</si>
  <si>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</si>
  <si>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</si>
  <si>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</si>
  <si>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</si>
  <si>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</si>
  <si>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</si>
  <si>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</si>
  <si>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</si>
  <si>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</si>
  <si>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</si>
  <si>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</si>
  <si>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</si>
  <si>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</si>
  <si>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</si>
  <si>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</si>
  <si>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</si>
  <si>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</si>
  <si>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</si>
  <si>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</si>
  <si>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</si>
  <si>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</si>
  <si>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</si>
  <si>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</si>
  <si>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</si>
  <si>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</si>
  <si>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</si>
  <si>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</si>
  <si>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</si>
  <si>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</si>
  <si>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</si>
  <si>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</si>
  <si>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</si>
  <si>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</si>
  <si>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</si>
  <si>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</si>
  <si>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</si>
  <si>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</si>
  <si>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</si>
  <si>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</si>
  <si>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</si>
  <si>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</si>
  <si>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</si>
  <si>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</si>
  <si>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</si>
  <si>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</si>
  <si>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</si>
  <si>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</si>
  <si>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</si>
  <si>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</si>
  <si>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</si>
  <si>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</si>
  <si>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</si>
  <si>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</si>
  <si>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</si>
  <si>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</si>
  <si>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</si>
  <si>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</si>
  <si>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</si>
  <si>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</si>
  <si>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</si>
  <si>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</si>
  <si>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</si>
  <si>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</si>
  <si>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</si>
  <si>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</si>
  <si>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</si>
  <si>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</si>
  <si>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</si>
  <si>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</si>
  <si>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</si>
  <si>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</si>
  <si>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</si>
  <si>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</si>
  <si>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</si>
  <si>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</si>
  <si>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</si>
  <si>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</si>
  <si>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</si>
  <si>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</si>
  <si>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</si>
  <si>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</si>
  <si>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</si>
  <si>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</si>
  <si>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</si>
  <si>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</si>
  <si>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</si>
  <si>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</si>
  <si>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</si>
  <si>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</si>
  <si>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</si>
  <si>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</si>
  <si>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</si>
  <si>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</si>
  <si>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</si>
  <si>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</si>
  <si>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</si>
  <si>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</si>
  <si>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</si>
  <si>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</si>
  <si>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</si>
  <si>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</si>
  <si>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</si>
  <si>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</si>
  <si>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</si>
  <si>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</si>
  <si>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</si>
  <si>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</si>
  <si>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</si>
  <si>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</si>
  <si>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</si>
  <si>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</si>
  <si>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</si>
  <si>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</si>
  <si>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</si>
  <si>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</si>
  <si>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</si>
  <si>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</si>
  <si>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</si>
  <si>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</si>
  <si>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</si>
  <si>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</si>
  <si>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</si>
  <si>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</si>
  <si>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</si>
  <si>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</si>
  <si>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</si>
  <si>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</si>
  <si>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</si>
  <si>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</si>
  <si>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</si>
  <si>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</si>
  <si>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</si>
  <si>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</si>
  <si>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</si>
  <si>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</si>
  <si>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</si>
  <si>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</si>
  <si>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</si>
  <si>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</si>
  <si>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</si>
  <si>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</si>
  <si>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</si>
  <si>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</si>
  <si>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</si>
  <si>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</si>
  <si>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</si>
  <si>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</si>
  <si>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</si>
  <si>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</si>
  <si>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</si>
  <si>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</si>
  <si>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</si>
  <si>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</si>
  <si>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</si>
  <si>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</si>
  <si>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</si>
  <si>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</si>
  <si>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</si>
  <si>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</si>
  <si>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</si>
  <si>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</si>
  <si>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</si>
  <si>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</si>
  <si>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</si>
  <si>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</si>
  <si>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</si>
  <si>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</si>
  <si>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</si>
  <si>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</si>
  <si>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</si>
  <si>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</si>
  <si>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</si>
  <si>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</si>
  <si>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</si>
  <si>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</si>
  <si>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</si>
  <si>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</si>
  <si>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</si>
  <si>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</si>
  <si>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</si>
  <si>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</si>
  <si>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</si>
  <si>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</si>
  <si>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</si>
  <si>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</si>
  <si>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</si>
  <si>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</si>
  <si>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</si>
  <si>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</si>
  <si>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</si>
  <si>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</si>
  <si>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</si>
  <si>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</si>
  <si>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</si>
  <si>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</si>
  <si>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</si>
  <si>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</si>
  <si>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</si>
  <si>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</si>
  <si>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</si>
  <si>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</si>
  <si>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</si>
  <si>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</si>
  <si>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</si>
  <si>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</si>
  <si>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</si>
  <si>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</si>
  <si>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</si>
  <si>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</si>
  <si>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</si>
  <si>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</si>
  <si>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</si>
  <si>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</si>
  <si>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</si>
  <si>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</si>
  <si>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</si>
  <si>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</si>
  <si>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</si>
  <si>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</si>
  <si>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</si>
  <si>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</si>
  <si>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</si>
  <si>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</si>
  <si>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</si>
  <si>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</si>
  <si>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</si>
  <si>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</si>
  <si>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</si>
  <si>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</si>
  <si>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</si>
  <si>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</si>
  <si>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</si>
  <si>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</si>
  <si>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</si>
  <si>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</si>
  <si>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</si>
  <si>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</si>
  <si>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</si>
  <si>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</si>
  <si>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</si>
  <si>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</si>
  <si>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</si>
  <si>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</si>
  <si>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</si>
  <si>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</si>
  <si>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</si>
  <si>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</si>
  <si>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</si>
  <si>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</si>
  <si>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</si>
  <si>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</si>
  <si>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</si>
  <si>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</si>
  <si>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</si>
  <si>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</si>
  <si>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</si>
  <si>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</si>
  <si>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</si>
  <si>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</si>
  <si>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</si>
  <si>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</si>
  <si>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</si>
  <si>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</si>
  <si>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</si>
  <si>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</si>
  <si>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</si>
  <si>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</si>
  <si>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</si>
  <si>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</si>
  <si>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</si>
  <si>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</si>
  <si>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</si>
  <si>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</si>
  <si>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</si>
  <si>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</si>
  <si>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</si>
  <si>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</si>
  <si>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</si>
  <si>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</si>
  <si>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</si>
  <si>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</si>
  <si>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</si>
  <si>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</si>
  <si>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</si>
  <si>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</si>
  <si>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</si>
  <si>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</si>
  <si>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</si>
  <si>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</si>
  <si>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</si>
  <si>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</si>
  <si>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</si>
  <si>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</si>
  <si>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</si>
  <si>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</si>
  <si>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</si>
  <si>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</si>
  <si>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</si>
  <si>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</si>
  <si>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</si>
  <si>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</si>
  <si>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</si>
  <si>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</si>
  <si>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</si>
  <si>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</si>
  <si>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</si>
  <si>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</si>
  <si>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</si>
  <si>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</si>
  <si>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</si>
  <si>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</si>
  <si>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</si>
  <si>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</si>
  <si>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</si>
  <si>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</si>
  <si>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</si>
  <si>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</si>
  <si>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</si>
  <si>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</si>
  <si>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</si>
  <si>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</si>
  <si>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</si>
  <si>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</si>
  <si>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</si>
  <si>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</si>
  <si>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</si>
  <si>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</si>
  <si>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</si>
  <si>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</si>
  <si>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</si>
  <si>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</si>
  <si>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</si>
  <si>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</si>
  <si>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</si>
  <si>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</si>
  <si>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</si>
  <si>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</si>
  <si>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</si>
  <si>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</si>
  <si>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</si>
  <si>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</si>
  <si>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</si>
  <si>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</si>
  <si>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</si>
  <si>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</si>
  <si>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</si>
  <si>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</si>
  <si>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</si>
  <si>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</si>
  <si>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</si>
  <si>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</si>
  <si>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</si>
  <si>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</si>
  <si>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</si>
  <si>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</si>
  <si>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</si>
  <si>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</si>
  <si>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</si>
  <si>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</si>
  <si>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</si>
  <si>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</si>
  <si>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</si>
  <si>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</si>
  <si>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</si>
  <si>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</si>
  <si>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</si>
  <si>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</si>
  <si>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</si>
  <si>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</si>
  <si>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</si>
  <si>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</si>
  <si>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</si>
  <si>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</si>
  <si>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</si>
  <si>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</si>
  <si>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</si>
  <si>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</si>
  <si>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</si>
  <si>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</si>
  <si>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</si>
  <si>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</si>
  <si>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</si>
  <si>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</si>
  <si>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</si>
  <si>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</si>
  <si>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</si>
  <si>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</si>
  <si>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</si>
  <si>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</si>
  <si>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</si>
  <si>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</si>
  <si>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</si>
  <si>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</si>
  <si>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</si>
  <si>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</si>
  <si>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</si>
  <si>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</si>
  <si>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</si>
  <si>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</si>
  <si>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</si>
  <si>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</si>
  <si>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</si>
  <si>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</si>
  <si>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</si>
  <si>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</si>
  <si>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</si>
  <si>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</si>
  <si>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</si>
  <si>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</si>
  <si>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</si>
  <si>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</si>
  <si>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</si>
  <si>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</si>
  <si>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</si>
  <si>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</si>
  <si>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</si>
  <si>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</si>
  <si>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</si>
  <si>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</si>
  <si>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</si>
  <si>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</si>
  <si>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</si>
  <si>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</si>
  <si>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</si>
  <si>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</si>
  <si>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</si>
  <si>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</si>
  <si>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</si>
  <si>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</si>
  <si>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</si>
  <si>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</si>
  <si>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</si>
  <si>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</si>
  <si>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</si>
  <si>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</si>
  <si>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</si>
  <si>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</si>
  <si>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</si>
  <si>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</si>
  <si>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</si>
  <si>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</si>
  <si>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</si>
  <si>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</si>
  <si>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</si>
  <si>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</si>
  <si>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</si>
  <si>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</si>
  <si>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</si>
  <si>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</si>
  <si>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</si>
  <si>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</si>
  <si>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</si>
  <si>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</si>
  <si>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</si>
  <si>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</si>
  <si>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</si>
  <si>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</si>
  <si>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</si>
  <si>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</si>
  <si>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</si>
  <si>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</si>
  <si>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</si>
  <si>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</si>
  <si>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</si>
  <si>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</si>
  <si>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</si>
  <si>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</si>
  <si>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</si>
  <si>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</si>
  <si>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</si>
  <si>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</si>
  <si>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</si>
  <si>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</si>
  <si>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</si>
  <si>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</si>
  <si>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</si>
  <si>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</si>
  <si>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</si>
  <si>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</si>
  <si>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</si>
  <si>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</si>
  <si>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</si>
  <si>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</si>
  <si>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</si>
  <si>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</si>
  <si>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</si>
  <si>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</si>
  <si>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</si>
  <si>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</si>
  <si>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</si>
  <si>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</si>
  <si>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</si>
  <si>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</si>
  <si>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</si>
  <si>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</si>
  <si>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</si>
  <si>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</si>
  <si>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</si>
  <si>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</si>
  <si>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</si>
  <si>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</si>
  <si>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</si>
  <si>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</si>
  <si>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</si>
  <si>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</si>
  <si>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</si>
  <si>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</si>
  <si>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</si>
  <si>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</si>
  <si>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</si>
  <si>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</si>
  <si>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</si>
  <si>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</si>
  <si>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</si>
  <si>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</si>
  <si>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</si>
  <si>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</si>
  <si>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</si>
  <si>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</si>
  <si>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</si>
  <si>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</si>
  <si>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</si>
  <si>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</si>
  <si>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</si>
  <si>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</si>
  <si>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</si>
  <si>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</si>
  <si>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</si>
  <si>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</si>
  <si>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</si>
  <si>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</si>
  <si>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</si>
  <si>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</si>
  <si>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</si>
  <si>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</si>
  <si>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</si>
  <si>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</si>
  <si>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</si>
  <si>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</si>
  <si>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</si>
  <si>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</si>
  <si>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</si>
  <si>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</si>
  <si>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</si>
  <si>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</si>
  <si>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</si>
  <si>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</si>
  <si>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</si>
  <si>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</si>
  <si>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</si>
  <si>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</si>
  <si>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</si>
  <si>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</si>
  <si>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</si>
  <si>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</si>
  <si>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</si>
  <si>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</si>
  <si>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</si>
  <si>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</si>
  <si>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</si>
  <si>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</si>
  <si>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</si>
  <si>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</si>
  <si>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</si>
  <si>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</si>
  <si>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</si>
  <si>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</si>
  <si>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</si>
  <si>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</si>
  <si>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</si>
  <si>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</si>
  <si>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</si>
  <si>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</si>
  <si>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</si>
  <si>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</si>
  <si>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</si>
  <si>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</si>
  <si>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</si>
  <si>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</si>
  <si>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</si>
  <si>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</si>
  <si>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</si>
  <si>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</si>
  <si>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</si>
  <si>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</si>
  <si>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</si>
  <si>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</si>
  <si>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</si>
  <si>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</si>
  <si>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</si>
  <si>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</si>
  <si>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</si>
  <si>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</si>
  <si>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</si>
  <si>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</si>
  <si>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</si>
  <si>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</si>
  <si>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</si>
  <si>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</si>
  <si>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</si>
  <si>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</si>
  <si>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</si>
  <si>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</si>
  <si>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</si>
  <si>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</si>
  <si>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</si>
  <si>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</si>
  <si>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</si>
  <si>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</si>
  <si>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</si>
  <si>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</si>
  <si>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</si>
  <si>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</si>
  <si>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</si>
  <si>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</si>
  <si>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</si>
  <si>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</si>
  <si>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</si>
  <si>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</si>
  <si>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</si>
  <si>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</si>
  <si>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</si>
  <si>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</si>
  <si>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</si>
  <si>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</si>
  <si>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</si>
  <si>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</si>
  <si>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</si>
  <si>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</si>
  <si>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</si>
  <si>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</si>
  <si>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</si>
  <si>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</si>
  <si>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</si>
  <si>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</si>
  <si>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</si>
  <si>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</si>
  <si>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</si>
  <si>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</si>
  <si>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</si>
  <si>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</si>
  <si>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</si>
  <si>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</si>
  <si>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</si>
  <si>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</si>
  <si>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</si>
  <si>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</si>
  <si>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</si>
  <si>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</si>
  <si>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</si>
  <si>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</si>
  <si>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</si>
  <si>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</si>
  <si>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</si>
  <si>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</si>
  <si>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</si>
  <si>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</si>
  <si>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</si>
  <si>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</si>
  <si>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</si>
  <si>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</si>
  <si>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</si>
  <si>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</si>
  <si>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</si>
  <si>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</si>
  <si>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</si>
  <si>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</si>
  <si>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</si>
  <si>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</si>
  <si>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</si>
  <si>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</si>
  <si>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</si>
  <si>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</si>
  <si>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</si>
  <si>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</si>
  <si>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</si>
  <si>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</si>
  <si>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</si>
  <si>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</si>
  <si>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</si>
  <si>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</si>
  <si>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</si>
  <si>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</si>
  <si>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</si>
  <si>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</si>
  <si>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</si>
  <si>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</si>
  <si>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</si>
  <si>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</si>
  <si>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</si>
  <si>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</si>
  <si>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</si>
  <si>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</si>
  <si>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</si>
  <si>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</si>
  <si>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</si>
  <si>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</si>
  <si>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</si>
  <si>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</si>
  <si>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</si>
  <si>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</si>
  <si>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</si>
  <si>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</si>
  <si>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</si>
  <si>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</si>
  <si>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</si>
  <si>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</si>
  <si>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</si>
  <si>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</si>
  <si>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</si>
  <si>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</si>
  <si>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</si>
  <si>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</si>
  <si>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</si>
  <si>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</si>
  <si>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</si>
  <si>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</si>
  <si>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</si>
  <si>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</si>
  <si>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</si>
  <si>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</si>
  <si>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</si>
  <si>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</si>
  <si>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</si>
  <si>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</si>
  <si>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</si>
  <si>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</si>
  <si>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</si>
  <si>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</si>
  <si>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</si>
  <si>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</si>
  <si>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</si>
  <si>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</si>
  <si>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</si>
  <si>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</si>
  <si>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</si>
  <si>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</si>
  <si>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</si>
  <si>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</si>
  <si>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</si>
  <si>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</si>
  <si>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</si>
  <si>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</si>
  <si>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</si>
  <si>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</si>
  <si>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</si>
  <si>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</si>
  <si>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</si>
  <si>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</si>
  <si>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</si>
  <si>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</si>
  <si>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</si>
  <si>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</si>
  <si>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</si>
  <si>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</si>
  <si>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</si>
  <si>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</si>
  <si>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</si>
  <si>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</si>
  <si>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</si>
  <si>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</si>
  <si>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</si>
  <si>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</si>
  <si>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</si>
  <si>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</si>
  <si>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</si>
  <si>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</si>
  <si>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</si>
  <si>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</si>
  <si>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</si>
  <si>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</si>
  <si>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</si>
  <si>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</si>
  <si>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</si>
  <si>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</si>
  <si>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</si>
  <si>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</si>
  <si>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</si>
  <si>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</si>
  <si>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</si>
  <si>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</si>
  <si>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</si>
  <si>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</si>
  <si>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</si>
  <si>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</si>
  <si>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</si>
  <si>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</si>
  <si>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</si>
  <si>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</si>
  <si>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</si>
  <si>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</si>
  <si>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</si>
  <si>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</si>
  <si>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</si>
  <si>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</si>
  <si>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</si>
  <si>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</si>
  <si>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</si>
  <si>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</si>
  <si>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</si>
  <si>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</si>
  <si>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</si>
  <si>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</si>
  <si>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</si>
  <si>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</si>
  <si>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</si>
  <si>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</si>
  <si>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</si>
  <si>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</si>
  <si>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</si>
  <si>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</si>
  <si>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</si>
  <si>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</si>
  <si>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</si>
  <si>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</si>
  <si>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</si>
  <si>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</si>
  <si>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</si>
  <si>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</si>
  <si>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</si>
  <si>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</si>
  <si>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</si>
  <si>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</si>
  <si>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</si>
  <si>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</si>
  <si>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</si>
  <si>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</si>
  <si>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</si>
  <si>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</si>
  <si>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</si>
  <si>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</si>
  <si>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</si>
  <si>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</si>
  <si>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</si>
  <si>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</si>
  <si>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</si>
  <si>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</si>
  <si>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</si>
  <si>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</si>
  <si>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</si>
  <si>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</si>
  <si>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</si>
  <si>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</si>
  <si>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</si>
  <si>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</si>
  <si>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</si>
  <si>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</si>
  <si>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</si>
  <si>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</si>
  <si>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</si>
  <si>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</si>
  <si>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</si>
  <si>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</si>
  <si>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</si>
  <si>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</si>
  <si>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</si>
  <si>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</si>
  <si>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</si>
  <si>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</si>
  <si>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</si>
  <si>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</si>
  <si>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</si>
  <si>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</si>
  <si>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</si>
  <si>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</si>
  <si>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</si>
  <si>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</si>
  <si>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</si>
  <si>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</si>
  <si>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</si>
  <si>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</si>
  <si>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</si>
  <si>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</si>
  <si>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</si>
  <si>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</si>
  <si>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</si>
  <si>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</si>
  <si>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</si>
  <si>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</si>
  <si>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</si>
  <si>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</si>
  <si>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</si>
  <si>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</si>
  <si>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</si>
  <si>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</si>
  <si>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</si>
  <si>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</si>
  <si>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</si>
  <si>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</si>
  <si>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</si>
  <si>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</si>
  <si>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</si>
  <si>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</si>
  <si>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</si>
  <si>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</si>
  <si>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</si>
  <si>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</si>
  <si>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</si>
  <si>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</si>
  <si>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</si>
  <si>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</si>
  <si>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</si>
  <si>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</si>
  <si>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</si>
  <si>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</si>
  <si>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</si>
  <si>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</si>
  <si>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</si>
  <si>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</si>
  <si>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</si>
  <si>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</si>
  <si>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</si>
  <si>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</si>
  <si>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</si>
  <si>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</si>
  <si>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</si>
  <si>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</si>
  <si>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</si>
  <si>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</si>
  <si>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</si>
  <si>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</si>
  <si>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</si>
  <si>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</si>
  <si>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</si>
  <si>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</si>
  <si>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</si>
  <si>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</si>
  <si>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</si>
  <si>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</si>
  <si>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</si>
  <si>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</si>
  <si>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</si>
  <si>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</si>
  <si>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</si>
  <si>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</si>
  <si>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</si>
  <si>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</si>
  <si>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</si>
  <si>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</si>
  <si>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</si>
  <si>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</si>
  <si>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</si>
  <si>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</si>
  <si>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</si>
  <si>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</si>
  <si>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</si>
  <si>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</si>
  <si>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</si>
  <si>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</si>
  <si>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</si>
  <si>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</si>
  <si>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</si>
  <si>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</si>
  <si>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</si>
  <si>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</si>
  <si>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</si>
  <si>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</si>
  <si>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</si>
  <si>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</si>
  <si>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</si>
  <si>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</si>
  <si>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</si>
  <si>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</si>
  <si>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</si>
  <si>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</si>
  <si>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</si>
  <si>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</si>
  <si>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</si>
  <si>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</si>
  <si>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</si>
  <si>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</si>
  <si>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</si>
  <si>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</si>
  <si>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</si>
  <si>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</si>
  <si>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</si>
  <si>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</si>
  <si>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</si>
  <si>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</si>
  <si>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</si>
  <si>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</si>
  <si>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</si>
  <si>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</si>
  <si>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</si>
  <si>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</si>
  <si>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</si>
  <si>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</si>
  <si>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</si>
  <si>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</si>
  <si>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</si>
  <si>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</si>
  <si>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</si>
  <si>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</si>
  <si>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</si>
  <si>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</si>
  <si>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</si>
  <si>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</si>
  <si>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</si>
  <si>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</si>
  <si>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</si>
  <si>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</si>
  <si>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</si>
  <si>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</si>
  <si>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</si>
  <si>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</si>
  <si>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</si>
  <si>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</si>
  <si>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</si>
  <si>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</si>
  <si>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</si>
  <si>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</si>
  <si>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</si>
  <si>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</si>
  <si>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</si>
  <si>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</si>
  <si>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</si>
  <si>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</si>
  <si>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</si>
  <si>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</si>
  <si>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</si>
  <si>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</si>
  <si>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</si>
  <si>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</si>
  <si>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</si>
  <si>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</si>
  <si>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</si>
  <si>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</si>
  <si>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</si>
  <si>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</si>
  <si>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</si>
  <si>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</si>
  <si>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</si>
  <si>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</si>
  <si>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</si>
  <si>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</si>
  <si>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</si>
  <si>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</si>
  <si>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</si>
  <si>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</si>
  <si>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</si>
  <si>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</si>
  <si>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</si>
  <si>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</si>
  <si>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</si>
  <si>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</si>
  <si>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</si>
  <si>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</si>
  <si>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</si>
  <si>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</si>
  <si>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</si>
  <si>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</si>
  <si>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</si>
  <si>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</si>
  <si>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</si>
  <si>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</si>
  <si>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</si>
  <si>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</si>
  <si>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</si>
  <si>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</si>
  <si>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</si>
  <si>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</si>
  <si>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</si>
  <si>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</si>
  <si>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</si>
  <si>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</si>
  <si>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</si>
  <si>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</si>
  <si>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</si>
  <si>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</si>
  <si>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</si>
  <si>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</si>
  <si>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</si>
  <si>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</si>
  <si>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</si>
  <si>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</si>
  <si>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</si>
  <si>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</si>
  <si>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</si>
  <si>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</si>
  <si>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</si>
  <si>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</si>
  <si>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</si>
  <si>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</si>
  <si>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</si>
  <si>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</si>
  <si>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</si>
  <si>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</si>
  <si>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</si>
  <si>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</si>
  <si>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</si>
  <si>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</si>
  <si>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</si>
  <si>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</si>
  <si>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</si>
  <si>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</si>
  <si>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</si>
  <si>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</si>
  <si>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</si>
  <si>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</si>
  <si>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</si>
  <si>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</si>
  <si>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</si>
  <si>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</si>
  <si>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</si>
  <si>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</si>
  <si>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</si>
  <si>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</si>
  <si>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</si>
  <si>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</si>
  <si>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</si>
  <si>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</si>
  <si>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</si>
  <si>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</si>
  <si>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</si>
  <si>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</si>
  <si>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</si>
  <si>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</si>
  <si>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</si>
  <si>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</si>
  <si>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</si>
  <si>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</si>
  <si>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</si>
  <si>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</si>
  <si>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</si>
  <si>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</si>
  <si>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</si>
  <si>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</si>
  <si>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</si>
  <si>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</si>
  <si>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</si>
  <si>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</si>
  <si>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</si>
  <si>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</si>
  <si>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</si>
  <si>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</si>
  <si>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</si>
  <si>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</si>
  <si>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</si>
  <si>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</si>
  <si>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</si>
  <si>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</si>
  <si>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</si>
  <si>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</si>
  <si>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</si>
  <si>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</si>
  <si>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</si>
  <si>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</si>
  <si>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</si>
  <si>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</si>
  <si>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</si>
  <si>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</si>
  <si>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</si>
  <si>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</si>
  <si>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</si>
  <si>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</si>
  <si>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</si>
  <si>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</si>
  <si>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</si>
  <si>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</si>
  <si>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</si>
  <si>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</si>
  <si>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</si>
  <si>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</si>
  <si>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</si>
  <si>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</si>
  <si>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</si>
  <si>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</si>
  <si>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</si>
  <si>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</si>
  <si>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</si>
  <si>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</si>
  <si>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</si>
  <si>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</si>
  <si>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</si>
  <si>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</si>
  <si>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</si>
  <si>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</si>
  <si>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</si>
  <si>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</si>
  <si>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</si>
  <si>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</si>
  <si>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</si>
  <si>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</si>
  <si>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</si>
  <si>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</si>
  <si>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</si>
  <si>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</si>
  <si>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</si>
  <si>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</si>
  <si>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</si>
  <si>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</si>
  <si>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</si>
  <si>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</si>
  <si>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</si>
  <si>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</si>
  <si>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</si>
  <si>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</si>
  <si>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</si>
  <si>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</si>
  <si>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</si>
  <si>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</si>
  <si>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</si>
  <si>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</si>
  <si>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</si>
  <si>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</si>
  <si>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</si>
  <si>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</si>
  <si>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</si>
  <si>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</si>
  <si>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</si>
  <si>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</si>
  <si>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</si>
  <si>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</si>
  <si>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</si>
  <si>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</si>
  <si>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</si>
  <si>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</si>
  <si>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</si>
  <si>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</si>
  <si>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</si>
  <si>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</si>
  <si>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</si>
  <si>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</si>
  <si>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</si>
  <si>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</si>
  <si>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</si>
  <si>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</si>
  <si>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</si>
  <si>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</si>
  <si>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</si>
  <si>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</si>
  <si>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</si>
  <si>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</si>
  <si>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</si>
  <si>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</si>
  <si>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</si>
  <si>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</si>
  <si>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</si>
  <si>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</si>
  <si>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</si>
  <si>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</si>
  <si>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</si>
  <si>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</si>
  <si>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</si>
  <si>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</si>
  <si>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</si>
  <si>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</si>
  <si>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</si>
  <si>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</si>
  <si>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</si>
  <si>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</si>
  <si>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</si>
  <si>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</si>
  <si>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</si>
  <si>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</si>
  <si>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</si>
  <si>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</si>
  <si>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</si>
  <si>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</si>
  <si>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</si>
  <si>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</si>
  <si>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</si>
  <si>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</si>
  <si>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</si>
  <si>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</si>
  <si>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</si>
  <si>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</si>
  <si>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</si>
  <si>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</si>
  <si>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</si>
  <si>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</si>
  <si>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</si>
  <si>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</si>
  <si>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</si>
  <si>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</si>
  <si>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</si>
  <si>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</si>
  <si>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</si>
  <si>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</si>
  <si>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</si>
  <si>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</si>
  <si>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</si>
  <si>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</si>
  <si>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</si>
  <si>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</si>
  <si>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</si>
  <si>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</si>
  <si>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</si>
  <si>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</si>
  <si>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</si>
  <si>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</si>
  <si>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</si>
  <si>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</si>
  <si>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</si>
  <si>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</si>
  <si>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</si>
  <si>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</si>
  <si>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</si>
  <si>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</si>
  <si>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</si>
  <si>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</si>
  <si>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</si>
  <si>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</si>
  <si>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</si>
  <si>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</si>
  <si>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</si>
  <si>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</si>
  <si>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</si>
  <si>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</si>
  <si>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</si>
  <si>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</si>
  <si>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</si>
  <si>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</si>
  <si>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</si>
  <si>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</si>
  <si>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</si>
  <si>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</si>
  <si>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</si>
  <si>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</si>
  <si>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</si>
  <si>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</si>
  <si>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</si>
  <si>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</si>
  <si>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</si>
  <si>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</si>
  <si>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</si>
  <si>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</si>
  <si>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</si>
  <si>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</si>
  <si>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</si>
  <si>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</si>
  <si>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</si>
  <si>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</si>
  <si>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</si>
  <si>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</si>
  <si>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</si>
  <si>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</si>
  <si>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</si>
  <si>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</si>
  <si>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</si>
  <si>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</si>
  <si>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</si>
  <si>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</si>
  <si>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</si>
  <si>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</si>
  <si>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</si>
  <si>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</si>
  <si>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</si>
  <si>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</si>
  <si>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</si>
  <si>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</si>
  <si>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</si>
  <si>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</si>
  <si>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</si>
  <si>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</si>
  <si>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</si>
  <si>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</si>
  <si>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</si>
  <si>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</si>
  <si>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</si>
  <si>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</si>
  <si>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</si>
  <si>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</si>
  <si>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</si>
  <si>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</si>
  <si>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</si>
  <si>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</si>
  <si>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</si>
  <si>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</si>
  <si>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</si>
  <si>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</si>
  <si>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</si>
  <si>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</si>
  <si>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</si>
  <si>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</si>
  <si>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</si>
  <si>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</si>
  <si>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</si>
  <si>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</si>
  <si>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</si>
  <si>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</si>
  <si>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</si>
  <si>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</si>
  <si>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</si>
  <si>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</si>
  <si>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</si>
  <si>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</si>
  <si>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</si>
  <si>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</si>
  <si>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</si>
  <si>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</si>
  <si>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</si>
  <si>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</si>
  <si>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</si>
  <si>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</si>
  <si>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</si>
  <si>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</si>
  <si>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</si>
  <si>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</si>
  <si>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</si>
  <si>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</si>
  <si>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</si>
  <si>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</si>
  <si>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</si>
  <si>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</si>
  <si>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</si>
  <si>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</si>
  <si>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</si>
  <si>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</si>
  <si>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</si>
  <si>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</si>
  <si>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</si>
  <si>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</si>
  <si>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</si>
  <si>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</si>
  <si>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</si>
  <si>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</si>
  <si>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</si>
  <si>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</si>
  <si>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</si>
  <si>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</si>
  <si>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</si>
  <si>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</si>
  <si>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</si>
  <si>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</si>
  <si>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</si>
  <si>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</si>
  <si>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</si>
  <si>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</si>
  <si>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</si>
  <si>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</si>
  <si>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</si>
  <si>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</si>
  <si>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</si>
  <si>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</si>
  <si>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</si>
  <si>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</si>
  <si>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</si>
  <si>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</si>
  <si>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</si>
  <si>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</si>
  <si>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</si>
  <si>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</si>
  <si>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</si>
  <si>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</si>
  <si>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</si>
  <si>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</si>
  <si>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</si>
  <si>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</si>
  <si>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</si>
  <si>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</si>
  <si>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</si>
  <si>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</si>
  <si>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</si>
  <si>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</si>
  <si>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</si>
  <si>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</si>
  <si>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</si>
  <si>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</si>
  <si>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</si>
  <si>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</si>
  <si>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</si>
  <si>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</si>
  <si>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</si>
  <si>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</si>
  <si>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</si>
  <si>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</si>
  <si>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</si>
  <si>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</si>
  <si>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</si>
  <si>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</si>
  <si>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</si>
  <si>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</si>
  <si>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</si>
  <si>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</si>
  <si>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</si>
  <si>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</si>
  <si>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</si>
  <si>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</si>
  <si>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</si>
  <si>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</si>
  <si>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</si>
  <si>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</si>
  <si>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</si>
  <si>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</si>
  <si>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</si>
  <si>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</si>
  <si>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</si>
  <si>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</si>
  <si>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</si>
  <si>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</si>
  <si>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</si>
  <si>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</si>
  <si>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</si>
  <si>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</si>
  <si>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</si>
  <si>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</si>
  <si>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</si>
  <si>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</si>
  <si>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</si>
  <si>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</si>
  <si>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</si>
  <si>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</si>
  <si>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</si>
  <si>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</si>
  <si>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</si>
  <si>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</si>
  <si>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</si>
  <si>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</si>
  <si>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</si>
  <si>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</si>
  <si>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</si>
  <si>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</si>
  <si>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</si>
  <si>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</si>
  <si>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</si>
  <si>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</si>
  <si>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</si>
  <si>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</si>
  <si>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</si>
  <si>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</si>
  <si>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</si>
  <si>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</si>
  <si>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</si>
  <si>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</si>
  <si>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</si>
  <si>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</si>
  <si>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</si>
  <si>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</si>
  <si>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</si>
  <si>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</si>
  <si>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</si>
  <si>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</si>
  <si>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</si>
  <si>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</si>
  <si>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</si>
  <si>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</si>
  <si>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</si>
  <si>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</si>
  <si>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</si>
  <si>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</si>
  <si>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</si>
  <si>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</si>
  <si>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</si>
  <si>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</si>
  <si>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</si>
  <si>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</si>
  <si>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</si>
  <si>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</si>
  <si>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</si>
  <si>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</si>
  <si>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</si>
  <si>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</si>
  <si>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</si>
  <si>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</si>
  <si>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</si>
  <si>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</si>
  <si>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</si>
  <si>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</si>
  <si>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</si>
  <si>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</si>
  <si>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</si>
  <si>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</si>
  <si>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</si>
  <si>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</si>
  <si>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</si>
  <si>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</si>
  <si>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</si>
  <si>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</si>
  <si>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</si>
  <si>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</si>
  <si>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</si>
  <si>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</si>
  <si>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</si>
  <si>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</si>
  <si>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</si>
  <si>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</si>
  <si>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</si>
  <si>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</si>
  <si>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</si>
  <si>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</si>
  <si>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</si>
  <si>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</si>
  <si>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</si>
  <si>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</si>
  <si>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</si>
  <si>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</si>
  <si>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</si>
  <si>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</si>
  <si>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</si>
  <si>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</si>
  <si>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</si>
  <si>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</si>
  <si>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</si>
  <si>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</si>
  <si>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</si>
  <si>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</si>
  <si>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</si>
  <si>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</si>
  <si>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</si>
  <si>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</si>
  <si>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</si>
  <si>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</si>
  <si>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</si>
  <si>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</si>
  <si>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</si>
  <si>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</si>
  <si>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</si>
  <si>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</si>
  <si>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</si>
  <si>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</si>
  <si>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</si>
  <si>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</si>
  <si>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</si>
  <si>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</si>
  <si>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</si>
  <si>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</si>
  <si>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</si>
  <si>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</si>
  <si>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</si>
  <si>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</si>
  <si>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</si>
  <si>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</si>
  <si>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</si>
  <si>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</si>
  <si>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</si>
  <si>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</si>
  <si>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</si>
  <si>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</si>
  <si>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</si>
  <si>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</si>
  <si>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</si>
  <si>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</si>
  <si>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</si>
  <si>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</si>
  <si>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</si>
  <si>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</si>
  <si>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</si>
  <si>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</si>
  <si>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</si>
  <si>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</si>
  <si>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</si>
  <si>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</si>
  <si>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</si>
  <si>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</si>
  <si>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</si>
  <si>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</si>
  <si>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</si>
  <si>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</si>
  <si>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</si>
  <si>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</si>
  <si>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</si>
  <si>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</si>
  <si>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</si>
  <si>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</si>
  <si>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</si>
  <si>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</si>
  <si>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</si>
  <si>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</si>
  <si>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</si>
  <si>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</si>
  <si>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</si>
  <si>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</si>
  <si>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</si>
  <si>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</si>
  <si>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</si>
  <si>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`Goal`</t>
  </si>
  <si>
    <t xml:space="preserve"> `Number Successful`</t>
  </si>
  <si>
    <t xml:space="preserve"> `Number Failed`</t>
  </si>
  <si>
    <t xml:space="preserve"> `Number Canceled`</t>
  </si>
  <si>
    <t xml:space="preserve"> `Total Projects`</t>
  </si>
  <si>
    <t xml:space="preserve"> `Percentage Successful`</t>
  </si>
  <si>
    <t xml:space="preserve"> `Percentage Failed`</t>
  </si>
  <si>
    <t>`Percentage Canceled`</t>
  </si>
  <si>
    <t>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</si>
  <si>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</si>
  <si>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</si>
  <si>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</si>
  <si>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</si>
  <si>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</si>
  <si>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</si>
  <si>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</si>
  <si>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</si>
  <si>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</si>
  <si>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</si>
  <si>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</si>
  <si>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>Sum of  `Percentage Successful`</t>
  </si>
  <si>
    <t>Sum of  `Percentage Failed`</t>
  </si>
  <si>
    <t>Sum of `Percentage Canceled`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</si>
</sst>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9-F24C-A696-E5BE369DCE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C-374E-B3F0-7E5E50759A0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4C-374E-B3F0-7E5E50759A0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4C-374E-B3F0-7E5E50759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1966959"/>
        <c:axId val="808460511"/>
      </c:barChart>
      <c:catAx>
        <c:axId val="84196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60511"/>
        <c:crosses val="autoZero"/>
        <c:auto val="1"/>
        <c:lblAlgn val="ctr"/>
        <c:lblOffset val="100"/>
        <c:noMultiLvlLbl val="0"/>
      </c:catAx>
      <c:valAx>
        <c:axId val="80846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6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B-E643-B043-6AF172946DC5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9-674E-949F-394CDBB629C6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19-674E-949F-394CDBB629C6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19-674E-949F-394CDBB62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9837151"/>
        <c:axId val="859838831"/>
      </c:barChart>
      <c:catAx>
        <c:axId val="85983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38831"/>
        <c:crosses val="autoZero"/>
        <c:auto val="1"/>
        <c:lblAlgn val="ctr"/>
        <c:lblOffset val="100"/>
        <c:noMultiLvlLbl val="0"/>
      </c:catAx>
      <c:valAx>
        <c:axId val="85983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3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0-884B-985B-35662DF1185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0-884B-985B-35662DF1185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0-884B-985B-35662DF1185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C0-884B-985B-35662DF1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745023"/>
        <c:axId val="889333071"/>
      </c:lineChart>
      <c:catAx>
        <c:axId val="86274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333071"/>
        <c:crosses val="autoZero"/>
        <c:auto val="1"/>
        <c:lblAlgn val="ctr"/>
        <c:lblOffset val="100"/>
        <c:noMultiLvlLbl val="0"/>
      </c:catAx>
      <c:valAx>
        <c:axId val="8893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7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Sum of  `Percentage Successful`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Sheet6!$A$2:$A$14</c:f>
              <c:strCache>
                <c:ptCount val="12"/>
                <c:pt idx="0">
                  <c:v>Less Than 1000</c:v>
                </c:pt>
                <c:pt idx="1">
                  <c:v>    * 1000 to 4999</c:v>
                </c:pt>
                <c:pt idx="2">
                  <c:v>    * 10000 to 14999</c:v>
                </c:pt>
                <c:pt idx="3">
                  <c:v>    * 15000 to 19999</c:v>
                </c:pt>
                <c:pt idx="4">
                  <c:v>    * 20000 to 24999</c:v>
                </c:pt>
                <c:pt idx="5">
                  <c:v>    * 25000 to 29999</c:v>
                </c:pt>
                <c:pt idx="6">
                  <c:v>    * 30000 to 34999</c:v>
                </c:pt>
                <c:pt idx="7">
                  <c:v>    * 35000 to 39999</c:v>
                </c:pt>
                <c:pt idx="8">
                  <c:v>    * 40000 to 44999</c:v>
                </c:pt>
                <c:pt idx="9">
                  <c:v>    * 45000 to 49999</c:v>
                </c:pt>
                <c:pt idx="10">
                  <c:v>    * 5000 to 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Sheet6!$B$2:$B$14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0.47794117647058826</c:v>
                </c:pt>
                <c:pt idx="3">
                  <c:v>0.51351351351351349</c:v>
                </c:pt>
                <c:pt idx="4">
                  <c:v>0.51428571428571423</c:v>
                </c:pt>
                <c:pt idx="5">
                  <c:v>0.19047619047619047</c:v>
                </c:pt>
                <c:pt idx="6">
                  <c:v>0.46153846153846156</c:v>
                </c:pt>
                <c:pt idx="7">
                  <c:v>0.2857142857142857</c:v>
                </c:pt>
                <c:pt idx="8">
                  <c:v>0.625</c:v>
                </c:pt>
                <c:pt idx="9">
                  <c:v>0.3</c:v>
                </c:pt>
                <c:pt idx="10">
                  <c:v>0.55155875299760193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C-B847-B2A5-F1A580577D2E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Sum of  `Percentage Failed`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Sheet6!$A$2:$A$14</c:f>
              <c:strCache>
                <c:ptCount val="12"/>
                <c:pt idx="0">
                  <c:v>Less Than 1000</c:v>
                </c:pt>
                <c:pt idx="1">
                  <c:v>    * 1000 to 4999</c:v>
                </c:pt>
                <c:pt idx="2">
                  <c:v>    * 10000 to 14999</c:v>
                </c:pt>
                <c:pt idx="3">
                  <c:v>    * 15000 to 19999</c:v>
                </c:pt>
                <c:pt idx="4">
                  <c:v>    * 20000 to 24999</c:v>
                </c:pt>
                <c:pt idx="5">
                  <c:v>    * 25000 to 29999</c:v>
                </c:pt>
                <c:pt idx="6">
                  <c:v>    * 30000 to 34999</c:v>
                </c:pt>
                <c:pt idx="7">
                  <c:v>    * 35000 to 39999</c:v>
                </c:pt>
                <c:pt idx="8">
                  <c:v>    * 40000 to 44999</c:v>
                </c:pt>
                <c:pt idx="9">
                  <c:v>    * 45000 to 49999</c:v>
                </c:pt>
                <c:pt idx="10">
                  <c:v>    * 5000 to 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Sheet6!$C$2:$C$14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0.43382352941176472</c:v>
                </c:pt>
                <c:pt idx="3">
                  <c:v>0.43243243243243246</c:v>
                </c:pt>
                <c:pt idx="4">
                  <c:v>0.45714285714285713</c:v>
                </c:pt>
                <c:pt idx="5">
                  <c:v>0.35714285714285715</c:v>
                </c:pt>
                <c:pt idx="6">
                  <c:v>0.46153846153846156</c:v>
                </c:pt>
                <c:pt idx="7">
                  <c:v>0.5714285714285714</c:v>
                </c:pt>
                <c:pt idx="8">
                  <c:v>0.375</c:v>
                </c:pt>
                <c:pt idx="9">
                  <c:v>0.5</c:v>
                </c:pt>
                <c:pt idx="10">
                  <c:v>0.38369304556354916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1C-B847-B2A5-F1A580577D2E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Sum of `Percentage Canceled`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Sheet6!$A$2:$A$14</c:f>
              <c:strCache>
                <c:ptCount val="12"/>
                <c:pt idx="0">
                  <c:v>Less Than 1000</c:v>
                </c:pt>
                <c:pt idx="1">
                  <c:v>    * 1000 to 4999</c:v>
                </c:pt>
                <c:pt idx="2">
                  <c:v>    * 10000 to 14999</c:v>
                </c:pt>
                <c:pt idx="3">
                  <c:v>    * 15000 to 19999</c:v>
                </c:pt>
                <c:pt idx="4">
                  <c:v>    * 20000 to 24999</c:v>
                </c:pt>
                <c:pt idx="5">
                  <c:v>    * 25000 to 29999</c:v>
                </c:pt>
                <c:pt idx="6">
                  <c:v>    * 30000 to 34999</c:v>
                </c:pt>
                <c:pt idx="7">
                  <c:v>    * 35000 to 39999</c:v>
                </c:pt>
                <c:pt idx="8">
                  <c:v>    * 40000 to 44999</c:v>
                </c:pt>
                <c:pt idx="9">
                  <c:v>    * 45000 to 49999</c:v>
                </c:pt>
                <c:pt idx="10">
                  <c:v>    * 5000 to 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Sheet6!$D$2:$D$14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8.8235294117647065E-2</c:v>
                </c:pt>
                <c:pt idx="3">
                  <c:v>5.4054054054054057E-2</c:v>
                </c:pt>
                <c:pt idx="4">
                  <c:v>2.8571428571428571E-2</c:v>
                </c:pt>
                <c:pt idx="5">
                  <c:v>0.45238095238095238</c:v>
                </c:pt>
                <c:pt idx="6">
                  <c:v>7.6923076923076927E-2</c:v>
                </c:pt>
                <c:pt idx="7">
                  <c:v>0.14285714285714285</c:v>
                </c:pt>
                <c:pt idx="8">
                  <c:v>0</c:v>
                </c:pt>
                <c:pt idx="9">
                  <c:v>0.2</c:v>
                </c:pt>
                <c:pt idx="10">
                  <c:v>6.4748201438848921E-2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1C-B847-B2A5-F1A580577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820623"/>
        <c:axId val="893702127"/>
      </c:lineChart>
      <c:catAx>
        <c:axId val="89382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702127"/>
        <c:crosses val="autoZero"/>
        <c:auto val="1"/>
        <c:lblAlgn val="ctr"/>
        <c:lblOffset val="100"/>
        <c:noMultiLvlLbl val="0"/>
      </c:catAx>
      <c:valAx>
        <c:axId val="8937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82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13</xdr:row>
      <xdr:rowOff>95250</xdr:rowOff>
    </xdr:from>
    <xdr:to>
      <xdr:col>15</xdr:col>
      <xdr:colOff>292100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0F9EB-BC5A-C844-89CC-1BDB4CA1B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10</xdr:row>
      <xdr:rowOff>69850</xdr:rowOff>
    </xdr:from>
    <xdr:to>
      <xdr:col>19</xdr:col>
      <xdr:colOff>355600</xdr:colOff>
      <xdr:row>24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F5EBA-BA6F-844E-B85F-74D3BABDF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171450</xdr:rowOff>
    </xdr:from>
    <xdr:to>
      <xdr:col>16</xdr:col>
      <xdr:colOff>723900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B2757-4592-704A-AF9B-E850964CC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15</xdr:row>
      <xdr:rowOff>177800</xdr:rowOff>
    </xdr:from>
    <xdr:to>
      <xdr:col>14</xdr:col>
      <xdr:colOff>355600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E8448-5CD9-544D-8AFF-FACDC2DE1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Osterholt" refreshedDate="43380.691051388887" createdVersion="6" refreshedVersion="6" minRefreshableVersion="3" recordCount="4114" xr:uid="{2731AB40-74DD-9540-86BC-1AE29D71EC89}">
  <cacheSource type="worksheet">
    <worksheetSource ref="A1:R4115" sheet="Sheet1"/>
  </cacheSource>
  <cacheFields count="18">
    <cacheField name="percent funded" numFmtId="0">
      <sharedItems containsSemiMixedTypes="0" containsString="0" containsNumb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Osterholt" refreshedDate="43380.701052314813" createdVersion="6" refreshedVersion="6" minRefreshableVersion="3" recordCount="4114" xr:uid="{E586B82E-38BC-2849-9ADC-D854333A7FEC}">
  <cacheSource type="worksheet">
    <worksheetSource ref="A1:T4115" sheet="Sheet1"/>
  </cacheSource>
  <cacheFields count="22">
    <cacheField name="percent funded" numFmtId="0">
      <sharedItems containsSemiMixedTypes="0" containsString="0" containsNumb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Osterholt" refreshedDate="43382.862084259257" createdVersion="6" refreshedVersion="6" minRefreshableVersion="3" recordCount="12" xr:uid="{359F036C-144C-C94F-B6DC-D66A8A357F22}">
  <cacheSource type="worksheet">
    <worksheetSource ref="A1:H13" sheet="Sheet5"/>
  </cacheSource>
  <cacheFields count="8">
    <cacheField name="`Goal`" numFmtId="0">
      <sharedItems count="12">
        <s v="Less Than 1000"/>
        <s v="    * 1000 to 4999"/>
        <s v="    * 5000 to 9999"/>
        <s v="    * 10000 to 14999"/>
        <s v="    * 15000 to 19999"/>
        <s v="    * 20000 to 24999"/>
        <s v="    * 25000 to 29999"/>
        <s v="    * 30000 to 34999"/>
        <s v="    * 35000 to 39999"/>
        <s v="    * 40000 to 44999"/>
        <s v="    * 45000 to 49999"/>
        <s v="    * Greater than or equal to 50000"/>
      </sharedItems>
    </cacheField>
    <cacheField name=" `Number Successful`" numFmtId="0">
      <sharedItems containsSemiMixedTypes="0" containsString="0" containsNumber="1" containsInteger="1" minValue="3" maxValue="815"/>
    </cacheField>
    <cacheField name=" `Number Failed`" numFmtId="0">
      <sharedItems containsSemiMixedTypes="0" containsString="0" containsNumber="1" containsInteger="1" minValue="3" maxValue="357"/>
    </cacheField>
    <cacheField name=" `Number Canceled`" numFmtId="0">
      <sharedItems containsSemiMixedTypes="0" containsString="0" containsNumber="1" containsInteger="1" minValue="0" maxValue="100"/>
    </cacheField>
    <cacheField name=" `Total Projects`" numFmtId="0">
      <sharedItems containsSemiMixedTypes="0" containsString="0" containsNumber="1" containsInteger="1" minValue="8" maxValue="1224"/>
    </cacheField>
    <cacheField name=" `Percentage Successful`" numFmtId="9">
      <sharedItems containsSemiMixedTypes="0" containsString="0" containsNumber="1" minValue="0.19047619047619047" maxValue="0.71081677704194257"/>
    </cacheField>
    <cacheField name=" `Percentage Failed`" numFmtId="9">
      <sharedItems containsSemiMixedTypes="0" containsString="0" containsNumber="1" minValue="0.24944812362030905" maxValue="0.58108108108108103"/>
    </cacheField>
    <cacheField name="`Percentage Canceled`" numFmtId="9">
      <sharedItems containsSemiMixedTypes="0" containsString="0" containsNumber="1" minValue="0" maxValue="0.452380952380952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6.85882352941178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42.60827250608273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03.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22.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09.7774443610902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06.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01.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00.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25.998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00.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65.29333333333335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59.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00.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06.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00.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00.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06.32110000000002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45.29411764705881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00.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09.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17.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08.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33.33333333333331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55.2000000000000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11.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00.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23.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01.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00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00.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02.095238095238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30.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66.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42.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83.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10.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30.98000000000002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01.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41.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08.6599999999999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04.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07.61100000000002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07.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00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00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28.0181818181818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09.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28.95348837209301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07.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01.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02.91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00.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03.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54.73333333333335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13.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73.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07.52857142857141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18.6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16.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27.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10.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27.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23.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08.40909090909091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12.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15.42857142857143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53.33333333333331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92.5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07.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00.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02.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00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25.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06.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04.60000000000001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02.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15.06666666666668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00.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05.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10.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31.42857142857142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14.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06.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06.01933333333334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00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27.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05.15384615384616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20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07.40909090909092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00.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02.46666666666667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46.66666666666669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19.50000000000003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30.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54.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03.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40.44444444444443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13.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00.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13.03160000000001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04.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1126E-2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29662E-2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0.27454545454544954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14.000000000000002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79999999999974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0000000000049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64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9.568750000000003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13.4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.141333333333329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00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10.775000000000002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0.3333333333333299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28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0.57500000000000329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8.0000000000002292E-2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0.9199999999999986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23.163076923076918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6000000000000494E-2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6731E-3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0.71799999999999642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16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5.9999999999948983E-3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100000000000005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0.26711185308847529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2.0000000000020002E-3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9.9999999999988987E-3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15.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0.53333333333333011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60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9.9999999999988987E-3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18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22.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499999999999973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20002E-3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.4849999999999959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40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19.999999999999996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33.416666666666664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21.092608822670165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35.856000000000002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3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000000000000053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16.000000000000004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6.8999999999996842E-2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0.41666666666666519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5.0000000000000044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000000000044757E-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0.11999999999999789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41.857142857142861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59999999999948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26.192500000000006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58.461538461538453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29.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50.721666666666664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16.249999999999996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15.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25.249999999999993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44.599999999999994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3596E-2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3.9999999999995595E-2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7.9999999999968985E-3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0.22727272727273151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55.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11.943000000000003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2.0000000000000018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17.630000000000003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0.71999999999999842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0.86206896551723755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0.40000000000000036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.7499999999999969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0.3333333333333299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07.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12.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13.46153846153845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02.592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13.75714285714284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03.71999999999998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05.46000000000004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01.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05.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25.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00.73333333333335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16.94725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06.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06.7264857142857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31.93789333333334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07.4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40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18.0810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18.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31.62883248730967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47.23376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52.60869565217391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04.67999999999999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77.43366666666668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07.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08.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47.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10.38153846153847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50.34814814814817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57.31829411764707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56.14400000000001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20.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01.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14.27249999999999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04.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28.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09.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76.29999999999998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03.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04.82000000000001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06.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01.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01.38461538461539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33.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18.72620000000001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00.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08.93241269841269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78.95250000000001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01.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18.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37.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31.64705882352939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30.33333333333331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92.90000000000003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11.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05.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18.94444444444446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04.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04.10165000000001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11.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04.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85.15000000000003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01.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13.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00.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83.3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06.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02.66285714285715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07.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23.07407407407408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01.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04.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12.9297333333333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36.39999999999998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03.61439999999999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01.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06.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13.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25.22750000000001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02.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16.83911999999998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01.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10.13360000000002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08.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25.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06.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00.36639999999998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02.02863333333335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02.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23.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70.28880000000001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11.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06.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14.75999999999999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27.34117647058825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08.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03.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16.25714285714285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02.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03.08800000000001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04.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01.375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11.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24.15933781686496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01.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10.1614285714285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03.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01.31578947368421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03.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04.11200000000001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10.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14.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25.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06.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05.9591836734694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14.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11.76666666666665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16.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04.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55.83333333333337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06.70670670670671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12.105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05.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00.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13.98947368421057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26.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81.53547058823528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00.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00.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10.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11.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08.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06.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03.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25.16000000000001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06.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12.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03.812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05.25999999999999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03.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07.6595744680851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07.70464285714286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01.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01.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36.79999999999998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28.2999999999999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26.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05.0859375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02.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02.1471428571428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20.21700000000001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00.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00.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00.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0.43939393939393945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77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50000000000037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0.76500000000000457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731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000000000000899E-2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79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5.6333333333333346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.4000000000000021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13.83333333333333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4999999999999964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5.0000000000000044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64641E-3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.379999999999999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0.10000000000000009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39.358823529411765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0.10000000000000009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5.0000000000000044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29662E-3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95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4831E-2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000000000055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64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0.79200000000000381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6757E-2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0.81999999999999851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5876E-2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0.68631863186318087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.2099999999999955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3875E-2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0.29411764705882248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.2727272727272707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98E-2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26.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0.76000000000000512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21.574999999999999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.0199999999999987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11.892727272727278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17.625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699999999999948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24947E-2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.2302681818181846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32.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19.410000000000004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100000000000005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0.10000000000000009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0.18624999999999892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21.906971229845084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141455E-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0.28667813379201768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0.1550000000000051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1.6666666666664831E-3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0.66964285714286031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8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25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115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.1499999999999955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03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55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0.43333333333333002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0.12499999999999734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28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0.80000000000000071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0.20000000000000018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3.0000000000000027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0.13750000000000151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13.924000000000003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26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25.41340206185567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.3666666666666716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22.881426547787687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02.1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14.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08.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14.00000000000001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15.65217391304347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30.41666666666666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07.78267254038178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23.25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04.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02.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18.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00.64400000000001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59324E-3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0.55555555555555358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4.0000000000040004E-4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0.31818181818181746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000000000000011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27.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8224E-2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9.000000000000119E-2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0.70000000000000062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06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0.49200000000000355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36.589147286821714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2.500000000000002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0.9106666666666707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2.083333333333659E-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000000000000899E-2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0.36666666666667069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9.0666666666661122E-2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86444E-3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1.9999999999997797E-2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1.0000000000000009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0.80000000000000071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0.16705882352940904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0.42400000000000215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0.38925389253892106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0.71556350626118537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0.4316666666666635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499999999970868E-3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0.20000000000000018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00000000000099E-2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28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29662E-2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1.1111111111106187E-2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1.0000000000000009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0.56000000000000494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21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99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1865E-2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599999999999973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43E-2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26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0.10400000000000409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0.42600000000000415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6696E-2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0.2666666666666706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1999999999995392E-2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2.0000000000000018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00000000000001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3.933466666666674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2.6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0.20000000000000018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0.97399999999999709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0.64102564102563875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21.363333333333333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3.0000000000000027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4.0000000001150227E-5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1.0000000000000009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0000000000005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291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17.379999999999995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1.9999999999997797E-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0.1750000000000029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5133E-2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00000000000034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12.450000000000006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1.9999999999997797E-2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7.9999999999968985E-3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0.20000000000000018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9.0000000000034497E-3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1.0000000000287557E-4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44.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19.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60.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05.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00.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78.7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31.87625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26.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39.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00.52799999999999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00.46666666666665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41.446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67.29166666666669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46.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25.70000000000002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04.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00.56666666666668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000000000005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0.94999999999999529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0.40000000000000036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0.34999999999999476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68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40004E-3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10.019999999999996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599999999999969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21.5075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29.276666666666664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39.426666666666662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21.628000000000004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0.2049999999999996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6696E-2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14.849999999999996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25.583999999999996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57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15.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25.91200000000000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3.9999999999995595E-2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0.10599999999999499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0.85142857142856965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6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27.65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3.5499999999999976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57.64875000000000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12.339999999999996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0.51999999999999824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300000000000029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35.338000000000001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0.39333333333333442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00000000000054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755688E-4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46.379999999999995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15.390000000000004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82.422107692307705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705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30.81340000000000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799999999999965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0.87454545454545007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0.97699999999999454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78.927352941176466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22.092500000000005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0.40666666666666629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33.791000000000004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0.21649484536082619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0.79599999999999671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14.993333333333336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43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10.214285714285708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0.30499999999999972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0.74999999999999512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5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43.94736842105263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22.10975609756099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32.024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09.38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05.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00.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55.5142857142857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05.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32.19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25.52941176470588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14.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15.13888888888891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22.39999999999999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06.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58.33333333333334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02.25999999999999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10.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02.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79.09909909909908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11.08135252761969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00.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05.56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02.58775877587757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03.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01.9076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17.71428571428571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01.92000000000002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4.7000000000000046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0.11655011655011815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36.014285714285712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3.5399999999999987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41.400000000000006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2.6315789473685403E-2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26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0.85129023676510096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70.199999999999989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15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51.4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0.70000000000000062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0.40000000000000036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16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33.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48.1333333333333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02.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80.62800000000001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42.79999999999998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14.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03.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09.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44.37459999999999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03.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00.44440000000002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02.77927272727271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05.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11.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01.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07.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14.88571428571429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52.13333333333333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11.52149999999999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01.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23.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04.4375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05.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03.77499999999999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51.83333333333334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59.99600000000001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27.30000000000001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15.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37.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55.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08.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19.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79.5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34.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00.43200000000002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01.45454545454547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03.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07.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33.33333333333331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00.60706666666665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01.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31.0181818181818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17.24999999999999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00.93039999999999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21.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16.61660000000001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20.4166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01.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67.13333333333333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94.13333333333333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20.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22.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00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00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55.17499999999998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04.97142857142859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00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18.2205035971223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03.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17.99999999999997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00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44.00583333333333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04.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18.142857142857139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89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0.33999999999999586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5000000000000036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41.538461538461533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503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18.285714285714285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24.019999999999996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0.11111111111110628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11.818181818181817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0.30999999999999917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96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0.81250000000000488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9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24.333333333333329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40.799492385786806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300000000000001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30.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6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0.80000000000000071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20.133333333333336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1.0000000000000009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.1999999999999957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799999999955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25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499999999999973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9.9999999999999982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36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2.8000000000000025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37.333333333333329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0.41999999999999815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0.30000000000000027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28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0.30200000000000227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98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.2499999999999973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22.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0.85714285714285632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718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5.7692307692307709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0.6000000000000005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0.50000000000000044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30.900000000000006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21.037037037037031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20000000000000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10.89999999999999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16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10.862068965517246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38.333333333333329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7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14.536842105263158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6.0000000000000053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30.400000000000006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35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.1428571428571455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0.35714285714285587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28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17.155555555555559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18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27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8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13.326000000000004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39999999999973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76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51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28.04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38.39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39.94285714285715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0.83999999999999631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43.406666666666673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298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20000000000013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38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11.328275684711331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38.859999999999992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46.100628930817614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42.188421052631575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28.480000000000004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43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0.79909090909090486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000000000004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14.800000000000002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17.810000000000002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49999999999984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46.666666666666664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0.22600000000000398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34.624999999999993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57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0.56000000000000494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70000000000038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60000000000055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33.66666666666666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56.263267182990241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82.817599999999999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14.859999999999996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40391E-2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60013E-2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29.50613611721470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00000000000054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286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12.74999999999999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13.219999999999999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16.769999999999996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0.10400000000000409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399999999999993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0.4669999999999952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25.087142857142851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4999999999949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49999999999987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300000000000001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58.558333333333337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6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7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29.602960296029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16.054999999999996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82.207999999999998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75.051000000000002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44.320000000000007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0.2673796791443861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13.129999999999997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0.19088937093275637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0.37500000000000311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35.02100000000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34.528000000000006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30.600000000000005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16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22.87879999999999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2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47.333333333333336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05.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51.80366666666669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14.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37.15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18.63774999999998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09.92831428571431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00.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03.09292094387415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17.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11.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42.09999999999997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08.49703703703703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02.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30.0018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07.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12.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45.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0.29411764705882248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.538461538461533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69999999999955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8962E-2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57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4.9999999999994493E-2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1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1.0000000000000009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1.0000000000000009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95.477386934673376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8.974444444444440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000000000000024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0.14999999999999458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38.636363636363633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0.70000000000000062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6.8000000000001393E-2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08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5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5000000000000036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62.765333333333338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29.376000000000001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56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109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49999999999969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33346E-2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0.56000000000000494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0.81999999999999851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.4200000000000008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5258E-2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14.182977777777772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707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19571E-2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499999999999954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14.083333333333336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18.300055555555559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53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17.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7044E-2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1999999999996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0.50000000000000044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2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1000000000002146E-2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8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53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0.1589999999999980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41.25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2.9299999999999993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0.44999999999999485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0.50999999999999934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3.9999999999995595E-2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35.537409090909087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0.50000000000000044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0.16666666666667052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0.13250000000000206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3067E-2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299999999999997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56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0.23809523809523725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.1600000000000499E-2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0.21999999999999797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0.47222222222221832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0.50000000000000044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68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0.10000000000000009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0.10499999999999954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0.21999999999999797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14.380000000000004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0.66666666666667096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40004E-3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5.0000000000000044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7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0.35714285714285587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499999999998668E-2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0.41333333333333222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0.12499999999999734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75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0.48666666666666858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0.14999999999999458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10.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5.6937499999999979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0.62499999999999778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4999999999999947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0.75199999999999712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.510000000000000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0.46666666666667078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3.8499999999999979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5.8333333333338011E-2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20.704999999999995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19.14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46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43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0.17000000000000348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0.40000000000000036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0.10000000000000009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2.4000000000001798E-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716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49999999999998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6671E-3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6.6666666666659324E-3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9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11.750000000000005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7.9999999999968985E-3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37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4.0000000000000036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04.93636363636362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06.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04.12571428571428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60.55000000000001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07.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09.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90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03.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69.91034482758619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53.29333333333332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60.59999999999997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01.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25.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02.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99.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02.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02.94615384615385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00.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14.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04.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55.29999999999998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54.31499999999997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01.1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02.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86.0802000000001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45.70000000000002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02.60000000000001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72.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59.16819571865443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03.76666666666668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11.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80.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12.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55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4000000000000039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29.300000000000004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0.90909090909090384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0.80000000000000071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11.6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2.7873639500929137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17.800000000000004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.0124999999999957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50.740000000000009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0.54884742041712009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14.091666666666669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20.25000000000001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22.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51.63999999999999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00.15333333333336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01.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37.65714285714284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98.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02.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17.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94.7272727272727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13.14633333333336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04.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13.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01.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25.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66.46153846153845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19.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00.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16.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08.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14.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03.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54.97535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62.14066666666668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04.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06.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54.93846153846152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10.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10.91186666666665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10.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23.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11.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01.64999999999999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08.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00.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25.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08.57142857142857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45.70000000000002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10.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02.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01.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41.17647058823528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09.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04.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02.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30.26085714285713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39.627500000000005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25.97666666666667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65.24636363636364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11.514000000000003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11.360000000000003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11.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15.500000000000004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32.027999999999999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0.60869565217391841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31.115000000000002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47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40.403999999999996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0966E-3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5000000000029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15.324999999999999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15.103448275862064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0.50299999999999789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55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0.30285714285713805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79999999999999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3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88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77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98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0.81599999999999451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22.494285714285709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000000000013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10.754135338345861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19.759999999999998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84.9469999999999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49.382000000000005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59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5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0.20000000000000018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02.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77.73333333333335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47.32653061224491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01.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01.265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22.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82.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25.30000000000001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11.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15.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73.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25.98333333333333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18.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00.2666666666666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26.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05.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03.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07.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05.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89.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71.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52.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16.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03.35000000000002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11.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04.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12.4090909090909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24.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10.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18.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36.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34.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45.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09.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10.2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13.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02.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22.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11.88571428571427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13.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09.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26.14444444444443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67.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96.51999999999992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02.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383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0.41999999999999815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0.12499999999999734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0.50000000000000044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57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.6666666666664831E-2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0.23333333333332984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5.0000000000000044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0.20000000000000018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18.181818181818176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.2222222222222245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0.20000000000000018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06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26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0.10000000000000009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0.10400000000000409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0.3333333333333299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20.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.379999999999999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5000000000000036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.06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31.947058823529417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6.7083333333333384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774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0.10000000000000009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0.77000000000000401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26.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3.0000000000000027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85532E-3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45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.4999999999998348E-2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9.9999999999544897E-4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57797E-2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0.85714285714285632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10.499999999999998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26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01.24459999999999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08.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47.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63.20000000000002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56.41449999999998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07.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15.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02.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08.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25.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03.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38.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20.51600000000001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12.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88.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61.55466666666666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81.6142199999999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37.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17.04040000000001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19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0.10000000000000009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0.71428571428571175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.2388059701492491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0.23999999999999577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.4000000000000021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30.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75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0.74999999999999512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8.8999999999999968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6.6666666666659324E-3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000000000000017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0.24999999999999467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25.03571428571428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66.33076923076922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01.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07.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77.93846153846158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03.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11.4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10.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23.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01.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11.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58.771428571428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50.01875000000001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06.476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57.1889999999999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08.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61.98000000000002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05.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03.3638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03.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06.81333333333333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38.9657471264367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24.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07.00000000000003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74.00576923076923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20.32608695652173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10.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81.56666666666672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00.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34.82571428571427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75.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84.01999999999992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45.14000000000001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17.73333333333335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32.42499999999998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50.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79.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02.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35.986099999999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17.8666666666666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29662E-2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4.0000000000000036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0.44444444444444731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3.3333333333329662E-2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28.900000000000002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8.5714285714285747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13.466666666666672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49.186046511627914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45.13333333333334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4.0000000000000036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34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0.3333333333333299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599999999999967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0.6700000000000039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.4166666666666661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0.10000000000000009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2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21.250000000000004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54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13.639999999999997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41.400000000000006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0.66115702479339067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5.0000000000000044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87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78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22.909999999999997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0.54999999999999494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10.806536636794938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0.84008400840084319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0.50000000000000044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7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2842E-2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.3333333333331865E-2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.7000000000000015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29.228571428571428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.3636363636360116E-2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20.499999999999996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0.28000000000000247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106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0.12499999999999734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.3400000000000016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08.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00.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00.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22.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00.69333333333334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01.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18.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71.84999999999997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25.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10.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01.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02.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14.12499999999999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04.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45.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05.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33.33333333333331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12.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01.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01.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55.33333333333331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01.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00.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03.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01.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00.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25.30000000000001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03.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01.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24.69999999999999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10.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10.2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04.71999999999998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25.2608695652174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00.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41.55000000000001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00.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74.2304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19.90909090909092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42.86666666666665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00.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04.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32.23333333333335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12.80000000000001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02.50632911392405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02.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22.40879999999999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19.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26.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02.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02.60000000000001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00.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12.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28.09523809523807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37.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15.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11.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18.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17.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01.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21.714285714285719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09.125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02.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0.3600000000000047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00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33.473333333333329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47.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75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4.9999999999994493E-2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11.708333333333332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20.208000000000006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.2311459353574943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26.0600000000000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0.1980198019801982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94303E-3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199999999999987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65.100000000000009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9.7400000000000038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4.8571428571428594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0.68000000000000282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10.499999999999998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.6666666666666718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79999999999968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0.21999999999999797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56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42.725880551301685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0.214285714285711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0.87500000000000355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18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3.472222222222765E-2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4999999999999947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0.5833333333333357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10.18181818181818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33.784615384615378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29662E-2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68.399999999999991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2.2222222222223476E-2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10.999999999999998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0.73333333333333028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21.250000000000004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0.40000000000000036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0.10000000000000009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10.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08.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00.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18.45454545454545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14.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48.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04.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29.94800000000001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23.48756218905473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02.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60.16666666666663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10.52941176470587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02.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15.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06.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01.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19.599999999999994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59.467839999999995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45.720000000000006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399999999999989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4999999999966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56.51428571428572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21.30952380952381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15.600000000000003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59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65.101538461538453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6999999999999948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13.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29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36.236363636363635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39.743333333333332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25.76363636363636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15.491428571428568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23.692500000000006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20.220833333333331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47.631578947368425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15.329999999999998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41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0.50000000000000044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606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24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61.124000000000002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08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11.077777777777776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38.735714285714288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22.05263157894737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13.637500000000003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15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20.449632511889327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13.852941176470591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48.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30.800000000000004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35.174193548387102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36.404444444444437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49999999999965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11.060000000000002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41.407142857142851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10.857142857142854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26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085E-2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13.30769230769231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49.183333333333337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.0360000000000045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52.327777777777776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.083333333333337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78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00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15.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00.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00.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00.16000000000001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66.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01.53333333333335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42.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18.04999999999998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00.34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06.83333333333331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00.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05.29999999999998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08.88888888888889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01.75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24.006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37.9266666666666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20.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07.3666666666666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00.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01.52222222222223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00.076923076923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16.96666666666667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01.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02.12366666666665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54.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01.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08.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31.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33.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.0833333333333321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0.40000000000000036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42.892307692307696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12173E-3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0.50000000000000044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4.9999999999994493E-2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7999999999995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10.31428571428571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71.78461538461537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00000000000054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0.44999999999999485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5435E-2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0.50999999999999934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0.11999999999999789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20.079999999999998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72.68449999999999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00.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04.8048048048048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16.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02.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11.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06.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44.58441666666667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05.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36.60000000000002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14.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01.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23.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02.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33.33333333333331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09.3644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7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000000000000011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46.599999999999994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0.10000000000000009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0.16800000000000148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0.28333333333333544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2000000000000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14.111428571428576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39.395294117647062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11128E-2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43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58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000000000000014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0.50999999999999934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52.570512820512818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399999999999965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43.03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36.79999999999998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15.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40.79999999999998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14.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10.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95.37933333333336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03.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03.13725490196077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00.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20.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06.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72.4333333333333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23.61999999999999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16.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87.245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15.93333333333334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70.92307692307691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26.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38.44033333333331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05.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88.0555000000000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48.01799999999997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49.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00.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00.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06.00260000000002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00.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12.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98.47237142857145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25.94666666666666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98.94800000000009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98.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94.0333333333333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67.50470000000001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35.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56.73439999999999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17.90285714285713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05.3811999999998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92.92500000000001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26.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59.57748878923763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06.74308999999997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84.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31.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63.02771750000005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56.83081313131311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75.49599999999998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08.70837499999996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46.6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02.33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26.84513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14.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54.82402000000002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56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.3000000000000043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21.146666666666668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4999999999987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4.9999999999994493E-2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42.472727272727276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0.41666666666666519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1.0000000000000009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16.966666666666661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6.9999999999999947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0.13333333333332975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7.7999999999999954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26.200000000000003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0.7612903225806433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12.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82.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16.79421999999997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34.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23.680100000000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47.83999999999997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15.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17.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05.15800000000002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20.05299999999994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19.56400000000008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34.90000000000003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94.91374999999999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13.782233333333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13.00013888888888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21.54219999999998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25.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02.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84.90975000000003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92.33333333333334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25.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61.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01.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33.48307999999997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20.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26.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61.2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26.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20.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04.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78.67600000000002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86.81998717948721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11.03642500000001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31.66833333333332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00.47639999999996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20.51249999999999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36.21680000000001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48.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81.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06.2093862815884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08.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19.18387755102037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21.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02.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48.33229411764705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20.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73.26999999999992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30.36250000000001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53.04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13.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67.41666666666669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53.452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02.23220000000001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68.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43.45666666666665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07.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14.97699999999999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48.04999999999998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91.16676082790636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99.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26.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05.22388000000001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28.40666000000002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17.327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80.72999999999996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10.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52.60429999999999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02.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78.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43.34915642458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15.50799999999998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31.20499999999998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14.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10.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13.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08.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23.53333333333335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00.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03.53333333333335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15.51066666666668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20.4004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15.040375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20.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01.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02.46666666666667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20.5428571428571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01.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00.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32.36666666666665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36.66666666666666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46.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07.04545454545456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07.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07.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06.52500000000001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00.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00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04.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04.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25.66666666666669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00.9041666666666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34.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00.75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00.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0.56800000000000184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0.38749999999999618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9.9999999999999982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10.45454545454545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19999999999999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4.9999999999994493E-2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28.842857142857149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0.16666666666667052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11.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0.20238095238095388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5.0000000000000044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900000000035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000000000000014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1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23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500000005841E-2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28.405999999999999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12.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200000000000026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0.11200000000000099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5.7238095238095195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11.250000000000004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827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30.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1.9999999999997797E-2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0.69641025641025145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2.0000000000000018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0.80999999999999961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0.26222222222221925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0.16666666666667052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55113E-3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0.80000000000000071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0000000000000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6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28.191999999999993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54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0.7222222222222241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0.8499999999999952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15.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12.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32.20000000000002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02.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38.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20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21.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80.85714285714286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06.075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26.9285714285714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02.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26.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38.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61.39999999999998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07.18419999999999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53.10000000000002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24.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89.27777777777777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84.74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09.67500000000001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14.6425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12.17692027666544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03.25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84.61052631578946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19.73333333333333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81.2401666666667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52.37333333333333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37.37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20.32608695652173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13.83571428571429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51.03109999999992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32.89249999999998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46.97777777777779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82.71818181818185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04.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32.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02.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00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11.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14.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92.50166666666667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56.36363636363635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05.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01.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22.833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01.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01.14285714285714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08.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05.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43.14999999999998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44.83338095238094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08.46283333333334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57.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71.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25.9529411764706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12.1296000000002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95.8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32.03999999999996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53.3153846153846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37.10714285714289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52.92777777777775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37.4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28.02668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60.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47.0250000000001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04.45405405405405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07.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68.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75.11200000000008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34.44929411764707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72.27777777777777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12.6875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59.8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86.65822784810126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22.70833333333334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46.5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67.1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26.92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54.15151515151516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15.54666666666667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80.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98.50000000000006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20.26666666666665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80.52499999999998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02.60000000000001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20.24800000000005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83.08999999999997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56.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20.35999999999999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07.76923076923077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05.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41.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70.7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03.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85.33333333333334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00.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06.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21.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00.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19.97755555555555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04.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07.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08.23529411764706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46.08080000000001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49.07142857142856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00.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05.07333333333332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50.16666666666663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33.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70.65217391304347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09.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00.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01.22777777777779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06.75857142857143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06.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01.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06.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28.8397837837837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04.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07.86666666666666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75.84040000000002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02.60000000000001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04.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21.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07.6999999999999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39.120962394619681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44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20.733333333333338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7.9999999999999964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0.7199999999999984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26.09431428571429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54.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05.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02.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44.31375000000003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06.3080000000000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12.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01.95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02.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20.73254999999995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10.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01.14333333333335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94.20799999999997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05.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3.0000000000000027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0.10000000000000009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6.5000000000003944E-2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5000000000000013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0.3857142857142892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0.57142857142856718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7.1428571428566734E-2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0.68749999999999645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14.680000000000003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3.9999999999995595E-2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28.571428571428569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10.519999999999996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399999999999967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0.24999999999999467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0.32799999999999496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.2727272727272716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7782E-3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8523E-2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10.877666666666663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0.36666666666667069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2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79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0.80000000000000071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03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0.68399999999999572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486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0.187499999999996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0.12499999999999734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4.9999999999994493E-2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6.0000000000004494E-2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0.20000000000000018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0.71785714285714786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0.43333333333333002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16.833333333333332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22.519999999999996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41.384615384615387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25.25909090909090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0.20000000000000018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39999999999997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0.6040000000000045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0.83333333333333037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0.55833333333333846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4999999999997247E-2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1.9999999999997797E-2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14.825133372851218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4831E-2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0.20000000000000018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1865E-2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399999999999967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33355E-2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.0000000000020002E-3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377844E-3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96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0.70000000000000062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20002E-3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1126E-2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0.12999999999999678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0.48960000000000115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42766E-2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0.3333333333333299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0.20000000000000018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07.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25.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02.514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08.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27.20000000000005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01.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15.45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54.70000000000002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00.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81.99999999999997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80.86666666666667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02.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10.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00.78823529411764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10.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16.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11.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80.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18.5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07.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13.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03.16400000000002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35.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00.00360000000002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04.71999999999998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05.02249999999999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71.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27.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33.44333333333333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12.91099999999999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13.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19.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65.66666666666669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00.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06.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33.67142857142858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21.39999999999999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01.00533333333333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27.53666666666668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00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12.77149999999997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05.60000000000001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02.625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13.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38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21683E-2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0.6000000000000005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.0526315789473717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0.14999999999999458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1.749999999999996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18.600000000000005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9.8166666666666629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4.3333333333328561E-2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09.48792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56.44444444444443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01.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00.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12.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02.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07.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04.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26.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10.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03.77499999999999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15.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10.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13.01761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00.25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07.02857142857142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03.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00.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95.29999999999998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11.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19.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02.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00.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02.7346938775510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06.5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55.53333333333336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05.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18.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08.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0.74999999999999512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1.0000000000000009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0.2666666666666706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0.50000000000000044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6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0.84285714285714519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0.24999999999999467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0.13849999999999696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0.6000000000000005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10.599999999999998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07288E-3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0.50000000000000044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0.16666666666667052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0.16666666666667052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28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86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9.9999999999988987E-3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1.733333333333331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0.16666666666667052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1.2499999999970868E-3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12.1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23.588571428571427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43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0.99546510341775862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48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26.091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01.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04.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07.42157000000002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10.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23.92500000000001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03.80111428571428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41.3251043268175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90.6363636363635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71.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01.01333333333334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69.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14.53400000000001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05.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88.39999999999998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43.65230769230772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31.18400000000003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14.00000000000001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79.4206249999997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12.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46.6666666666666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10.36948748510132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27.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14.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37.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54.62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06.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66.2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01.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05.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1.0000000000000009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33.559731000000006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0000000000048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10.499999999999998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16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399999999999968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0.88333333333333597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199999999999289E-2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0.59666666666666757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4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0.88500000000000245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11.521568627450984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1044E-2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21.033333333333339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11.436666666666662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18.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38975E-2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88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000000000000639E-2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02.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06.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04.59625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03.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23.14285714285714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59.2950999999999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10.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70.7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25.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14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11.343999999999998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27.580000000000005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62.84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79999999999947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50.38095238095238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17.512820512820515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1261E-2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0.32999999999999696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0.86249999999999938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0.68749999999999645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28.300000000000004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0.23999999999999577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55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1.9999999999997797E-2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0.14800000000000368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377844E-3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10.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4877E-2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0.71428571428571175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0.80000000000000071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29662E-3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0.47333333333333671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499999999999995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26.352173913043476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0.32512500000000388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0.7000700070006971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46.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34.409999999999997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03.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796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10.539393939393937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12.29714285714284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50.84462500000001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33.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01.60599999999999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53.90035000000003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00.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31.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02.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16.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64.62241666666665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19.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20.10399999999998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03.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08.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18.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52.54000000000002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96.87520259319291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44.54249999999999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05.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93.21000000000004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01.82666666666665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04.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70.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04.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18.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07.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78.13466666666682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46.0608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84.09090909090907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03.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0.43750000000000178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29.24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.2187500000000053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21.887500000000003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26.700000000000003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28.000000000000004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00000000000054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100000000000001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11.458333333333337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18.999999999999993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10.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0.66666666666667096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11.7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10.499999999999998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0.71999999999999842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0.7692307692307665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0.22842639593908531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4999999999998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2.0000000000000018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0.8499999999999952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14.314285714285713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0.24999999999999467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10.411250000000006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0.1886792452830188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14.249999999999996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3.0000000000000027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778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0.3333333333333299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25.54545454545455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199999999999997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20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04.67999999999999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17.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02.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01.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05.333333333333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02.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07.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10.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04.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15.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02.64512500000001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16.6348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33.20000000000002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01.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14.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10.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12.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00.24444444444444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02.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00.27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27.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07.73333333333332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41.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30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06.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04.80000000000001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16.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03.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07.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20.25000000000001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00.37894736842105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00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10.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14.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08.25925925925925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87.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07.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20.25000000000001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11.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1.0000000000000009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.4545454545454568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31.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0.20000000000000018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1.0000000000000009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4999999999993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1.9000000000000017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41.7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36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19.736842105263154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1.749999999999996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31.999999999999996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0.43307086614172707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3.9999999999995595E-2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000000000000014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0.9000000000000008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42.01173333333333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0.88500000000000245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15.000000000000002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64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200000000000026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4999999999996145E-2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10.833333333333329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19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0.25892857142857384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23.333333333333329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33.599999999999994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0.41111111111110654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32.499999999999993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5.0000000000000044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0.16666666666667052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38.06666666666667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499999999999954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299999999999991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35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0.50000000000000044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4.6000000000000041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20.833333333333336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286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56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61.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0.80000000000000071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4831E-2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0.78000000000000291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5.0000000000000044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17.771428571428572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25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2292E-2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499999999999969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06187E-2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29662E-3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14.058171745152359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1.9999999999997797E-2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40004E-3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61.1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51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21.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27.24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4999999999999964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6.839999999999996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00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02.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30.83333333333334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00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02.06937499999999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00.92000000000002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05.0967741935484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00.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33.33333333333331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01.375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02.875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07.24000000000001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40004E-3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20.425000000000004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1.0000000000000009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0.10000000000000009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29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48004E-3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2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.1920000000000051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39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0.15125000000000277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59.583333333333336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16.73417721518987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7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00.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09.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13.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00.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05.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00.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71.42857142857144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13.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29.46666666666667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01.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09.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28.92500000000001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02.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46.53957758620692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00.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21.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05.5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10.4008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76.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03.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04.5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00.29999999999998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57.74666666666661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04.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71.94285714285712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03.73000000000002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03.02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18.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18.69988910451895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08.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01.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12.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20.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07.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80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01.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19.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23.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17.12500000000001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56.95999999999998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13.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03.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02.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05.84090909090908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00.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21.23333333333332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00.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16.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43.33333333333334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68.02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09.67666666666666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06.6857142857143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27.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46.53333333333333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12.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08.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26.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13.19999999999996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00.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08.71389999999998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07.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10.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10.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09.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32.70650000000001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90.84810126582278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06.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23.628571428571433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0.14999999999999458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0.40000000000000036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4.9999999999994493E-3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1.6666666666664831E-2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86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0.15227272727272867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19.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11.294666666666664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3.9999999999995595E-2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11.985714285714288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2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7.0000000000003393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14.100000000000001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85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59.774999999999999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4831E-2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2938E-2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799999999999919E-2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41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15.059999999999995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0.47727272727272618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0.1183333333333314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0.84173998587352417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6597E-2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0.2102999999999966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0.28000000000000247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11.579206701157919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399999999999977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0.24999999999999467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0.62499999999999778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0.19384615384615556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23.416000000000004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903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15.920000000000002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6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22.750000000000004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4999999999997247E-2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0.33512064343163006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4999999999995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17.149999999999999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03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13.900000000000002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15.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39.112499999999997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0.26829268292682951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29.625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42.360992301112063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3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19.762500000000006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6493E-2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25.030188679245281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3.9999999999995595E-2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26.639999999999997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81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05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3.0000000000000027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57.333333333333329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0.10000000000000009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0.30999999999999917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4.9999999999994493E-2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491749E-3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0.66666666666667096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58.29145728643217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68.153599999999997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087E-3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.1599999999999966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08.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0.80000000000000071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78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15.731707317073173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29662E-2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22.499999999999996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20.849420849420852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27.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26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.4000000000000048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0.96000000000000529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58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10.499999999999998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17.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31.16666666666666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00.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05.95454545454545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35.58333333333337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12.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88.50460000000001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01.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14.00000000000001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33.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01.53333333333335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27.15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11.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62.66666666666666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60.2280857142857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16.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24.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03.01249999999999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12.25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08.8142857142857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14.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01.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09.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14.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17.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71.73333333333335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14.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19.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09.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00.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09.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07.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02.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16.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12.327272727272732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.0266666666666673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199999999999987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11.739999999999995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59.142857142857139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6.0000000000004494E-2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11.45000000000000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0.36666666666667069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52.160000000000004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20002E-3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499999999999956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.4124999999999961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46.363636363636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03.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19.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25.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19.7434782608695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26.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00.11666666666667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02.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00.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00.05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16.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00.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00.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03.42500000000001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24.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09.51612903225806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02.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02.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04.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02.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07.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09.8846153846153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31.20000000000002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18.8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00.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03.20666666666666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00.78754285714287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12.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05.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00.56666666666668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15.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27.30419999999999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02.83750000000001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02.9375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04.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11.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00.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04.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01.55199999999999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10.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27.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01.82500000000002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01.2576923076923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06.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05.21428571428571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06.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09.24000000000001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00.45454545454547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03.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12.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31.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01.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01.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30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01.32258064516128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00.27777777777777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16.84444444444443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08.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14.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02.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04.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01.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12.10242048409683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01.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00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00.2648999999999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33.0420000000000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14.00000000000001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86.13861386138615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70.4444444444444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18.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02.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44.06666666666666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00.07272727272726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16.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36.16666666666669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33.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03.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15.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04.51666666666665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02.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75.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06.67999999999999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22.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59.42857142857144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00.07692307692308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00.03999999999999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16.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10.75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10.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00.08673425918037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06.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25.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01.5151515151515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25.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01.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01.375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46.38888888888891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16.8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06.26666666666667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00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04.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38.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00.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00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02.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04.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38.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01.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71.42857142857144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01.44444444444444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10.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19.45000000000002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00.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04.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01.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26.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02.99000000000001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06.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01.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13.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17.99999999999997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01.41935483870968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05.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18.66666666666667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04.60000000000001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03.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17.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38.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03.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06.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00.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07.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03.64999999999999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04.43333333333334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00.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11.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00.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16.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03.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14.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00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05.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42.36363636363635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04.33333333333334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12.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11.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03.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01.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09.76666666666665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37.57142857142856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00.31000000000002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11.00000000000003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23.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03.56666666666668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03.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00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00.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00.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06.54545454545455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40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03.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02.97033333333331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08.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00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02.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08.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09.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00.26315789473684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05.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12.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05.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04.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34.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05.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02.60000000000001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88.99999999999994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07.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09.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70.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01.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28.33333333333331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00.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00.64999999999999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91.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40.20000000000002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24.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90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03.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02.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27.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13.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50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14.6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13.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15.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12.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27.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42.66666666666669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18.8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38.33333333333334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59.9402985074626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14.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00.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55.2000000000000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27.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27.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58.19999999999999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05.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08.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02.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05.5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00.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05.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07.56000000000002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01.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04.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06.333333333333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00.55555555555556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01.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18.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10.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02.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10.04599999999999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01.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00.75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69.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13.65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16.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01.15151515151514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18.95833333333331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56.20000000000002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03.15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53.33333333333331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80.44444444444446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19.66666666666667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02.23636363636363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04.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00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02.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14.40928571428573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01.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04.80000000000001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01.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06.27272727272728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13.42219999999999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00.45454545454547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00.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03.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08.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48.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05.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00.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30.55555555555557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04.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08.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11.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00.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14.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22.06666666666668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00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02.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06.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01.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00.01333333333334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13.88888888888889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19.11764705882352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09.42666666666668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26.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00.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27.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00.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27.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10.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25.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18.5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07.72727272727272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02.60000000000001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10.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30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04.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70.66666666666666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12.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30.26666666666665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05.45454545454544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00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53.31632653061226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00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00.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06.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18.91891891891892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12.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05.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09.73333333333332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00.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20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04.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02.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01.82500000000002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1.999999999946489E-4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29662E-2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51.023391812865505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19.999999999999996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35.24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53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36.457142857142856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30.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3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40004E-3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000000000000053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.1428571428571463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0.10000000000000009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10000000000003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6.0000000000000053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00.38249999999999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50.66666666666669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00.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05.82000000000001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00.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02.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11.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01.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09.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15.16129032258064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00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03.17033333333335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03.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38.20000000000002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09.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00.85714285714286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01.53333333333335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13.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02.90416666666667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02.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12.76666666666667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10.85714285714286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39.06666666666666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05.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01.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00.245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09.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18.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20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27.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29.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07.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00.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10.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21.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00.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09.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23.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36.33666666666667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03.46657233816768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21.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08.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41.15384615384613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14.00000000000001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53.73333333333332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01.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02.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02.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55.75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39.4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10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04.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11.2000000000000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02.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02.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38.70588235294122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09999999999995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9.9999999999999982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11.272727272727268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15.411764705882359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28.466666666666661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13.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0.66666666666667096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21.428571428571431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18.000000000000004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20.125000000000004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17.900000000000006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2.0000000000000018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9.9999999999999982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1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1.0000000000000009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03.52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00.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32.6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12.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29.63636363636363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01.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08.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02.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10.24424999999999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01.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06.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00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13.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02.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16.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07.6527499999999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08.2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06.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05.04166666666666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03.98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09.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28.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14.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50.74999999999997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10.96666666666665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00.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0.66666666666667096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0.28000000000000247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59.657142857142851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1.0000000000000009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718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02542E-3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89.66666666666667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8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00000000000014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495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200000000000049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19.650000000000002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2.0000000000020002E-3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70427E-2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30.333333333333336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21.73333333333333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30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00.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40.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00.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19.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28.00000000000003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43.33333333333334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04.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10.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19.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52.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00.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06.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04.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16.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09.03333333333333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12.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02.1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00.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00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21.940000000000005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21.299999999999997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41.489795918367342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50000000000013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000000000000024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16.161904761904765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16.376923076923077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48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8000000000000034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34.08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0.20000000000000018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6000000000003798E-2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16.254545454545454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2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1.9999999999997797E-2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2000000000000046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2.0000000000000018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3.9999999999995595E-2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17.666666666666664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5.0000000000000044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1865E-2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.2000000000000011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26.937422295897228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0.54999999999999494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12.549999999999994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0.20000000000000018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379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15.000000000000002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16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52.794871794871788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4000000000002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3138E-2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13.06666666666667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5.0000000000000044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1.749999999999996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50000000000041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16.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32.499999999999993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21.550000000000004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23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5.0000000000000044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10.624999999999996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17.600000000000005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499999999999956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4000000000000048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0.83333333333333037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48.833333333333329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2.9999999999996696E-2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11.533333333333328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67.333333333333329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15.300000000000002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9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0.22499999999999742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79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37.412500000000001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59324E-3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9.9999999999999982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36.360000000000007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0.3333333333333299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0.28571428571428914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0.20000000000000018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8000000000000016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4000000000000048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.1333333333333364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12.034782608695648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15.266666666666662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9.9999999999999982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0.30000000000000027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1.0000000000000009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13.019999999999998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49999999999948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8.3333333333324155E-3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15.742857142857147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10.999999999999998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43.83333333333333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86.135181975736572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12.196620583717355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0.10000000000000009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0.21999999999999797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0.90909090909090384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35.640000000000008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0.24999999999999467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499999999999973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23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15.769999999999996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0.62499999999999778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32756E-4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5812E-2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24.285714285714288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2.4999999999997247E-2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24.333333333333329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5000000000000013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0.41999999999999815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.2999999999999945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14.249999999999996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0.6000000000000005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24.11764705882353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10.540000000000004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38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6359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0.9714285714285675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21.099999999999998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78.100000000000009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31.999999999999996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47.692307692307686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499999999999957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13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18.000000000000004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93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19.999999999999996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34.802513464991023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57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16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37.749999999999993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15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.181818181818187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19.999999999999996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37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5.9999999999948983E-3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0.24999999999999467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16.566666666666663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57.2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16.514285714285716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0.12499999999999734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37.749999999999993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39999999999997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10.050000000000004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0.20000000000000018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08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59324E-3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0.24999999999999467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6.0000000000000053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3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24.194444444444439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61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.300000000000001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1.4285714285711126E-2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14.000000000000002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499999999999954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9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0.82857142857143407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16.666666666666664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0.83333333333333037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69.56111111111111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.2499999999999956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5.0000000000000044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.1666666666666661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28.049999999999997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16.000000000000004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6.8287037037037095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25.698702928870286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36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36.85000000000000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47.050000000000004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11.428571428571432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12.039999999999996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60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0.41999999999999815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0.20999999999999908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1.9999999999997797E-2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89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20000000000000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17.652941176470595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2292E-2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70427E-2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37.533333333333331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21.999999999999996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22.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19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2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49999999999997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.4499999999999966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51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0.67500000000000338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0.16666666666667052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99999999999998979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34.4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16.500000000000004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0.40000000000000036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65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26.727272727272723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28.800000000000004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8.8999999999999968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0.16666666666667052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15.737410071942449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2.0000000000000018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21.685714285714287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0.3333333333333299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0.28571428571428914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000000000000046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10.799999999999999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43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28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12.74999999999999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7189E-2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000000000000021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16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11.428571428571432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.111111111111107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27.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9.9999999999999982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21.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6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499999999999963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721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28.666666666666664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24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3.9999999999995595E-2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0.20000000000000018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6.85882352941178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2T19:00:00"/>
  </r>
  <r>
    <n v="142.60827250608273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06:24:43"/>
  </r>
  <r>
    <n v="1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08:51:23"/>
  </r>
  <r>
    <n v="103.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04:21:47"/>
  </r>
  <r>
    <n v="122.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12:01:19"/>
  </r>
  <r>
    <n v="109.7774443610902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8T21:35:00"/>
  </r>
  <r>
    <n v="106.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3T17:44:10"/>
  </r>
  <r>
    <n v="101.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4T17:07:47"/>
  </r>
  <r>
    <n v="100.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13:00:00"/>
  </r>
  <r>
    <n v="125.998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6T18:29:04"/>
  </r>
  <r>
    <n v="100.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4T17:37:59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1T19:00:00"/>
  </r>
  <r>
    <n v="165.29333333333335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5T19:00:00"/>
  </r>
  <r>
    <n v="159.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12:27:00"/>
  </r>
  <r>
    <n v="100.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05:59:00"/>
  </r>
  <r>
    <n v="106.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12:14:00"/>
  </r>
  <r>
    <n v="100.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5T21:30:00"/>
  </r>
  <r>
    <n v="100.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0:33:42"/>
  </r>
  <r>
    <n v="106.32110000000002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05:00:56"/>
  </r>
  <r>
    <n v="145.29411764705881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1:35:34"/>
  </r>
  <r>
    <n v="100.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0:11:52"/>
  </r>
  <r>
    <n v="109.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07:03:09"/>
  </r>
  <r>
    <n v="117.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d v="2014-12-31T23:59:00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07:20:00"/>
  </r>
  <r>
    <n v="108.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1:39:00"/>
  </r>
  <r>
    <n v="133.33333333333331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8T16:36:01"/>
  </r>
  <r>
    <n v="155.2000000000000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04:22:24"/>
  </r>
  <r>
    <n v="111.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5T20:57:13"/>
  </r>
  <r>
    <n v="100.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15:08:04"/>
  </r>
  <r>
    <n v="123.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08:09:28"/>
  </r>
  <r>
    <n v="101.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0T23:01:55"/>
  </r>
  <r>
    <n v="100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d v="2016-01-25T11:00:34"/>
  </r>
  <r>
    <n v="100.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2T19:59:00"/>
  </r>
  <r>
    <n v="102.095238095238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08:51:41"/>
  </r>
  <r>
    <n v="130.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4T23:43:21"/>
  </r>
  <r>
    <n v="166.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7T16:00:00"/>
  </r>
  <r>
    <n v="142.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3T22:22:05"/>
  </r>
  <r>
    <n v="183.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08:37:59"/>
  </r>
  <r>
    <n v="110.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0T17:22:24"/>
  </r>
  <r>
    <n v="130.98000000000002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14:59:00"/>
  </r>
  <r>
    <n v="101.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8T20:00:0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05:39:14"/>
  </r>
  <r>
    <n v="141.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07:20:26"/>
  </r>
  <r>
    <n v="308.6599999999999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2T16:00:0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6T18:22:17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06:58:27"/>
  </r>
  <r>
    <n v="104.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15:09:34"/>
  </r>
  <r>
    <n v="107.61100000000002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12:40:07"/>
  </r>
  <r>
    <n v="107.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04:00:00"/>
  </r>
  <r>
    <n v="100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3T20:14:05"/>
  </r>
  <r>
    <n v="100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09:00:00"/>
  </r>
  <r>
    <n v="128.0181818181818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14:17:17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08:50:46"/>
  </r>
  <r>
    <n v="109.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14:00:0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09:07:01"/>
  </r>
  <r>
    <n v="128.95348837209301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15:15:16"/>
  </r>
  <r>
    <n v="107.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08:00:00"/>
  </r>
  <r>
    <n v="101.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1:59:22"/>
  </r>
  <r>
    <n v="102.91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0:52:52"/>
  </r>
  <r>
    <n v="100.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13:00:00"/>
  </r>
  <r>
    <n v="103.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2T16:00:00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1:32:37"/>
  </r>
  <r>
    <n v="154.73333333333335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1:11:18"/>
  </r>
  <r>
    <n v="113.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7T20:59:00"/>
  </r>
  <r>
    <n v="173.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7T16:26:21"/>
  </r>
  <r>
    <n v="107.52857142857141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0T21:59:00"/>
  </r>
  <r>
    <n v="118.6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12:23:40"/>
  </r>
  <r>
    <n v="116.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d v="2012-07-15T06:00:04"/>
  </r>
  <r>
    <n v="127.1666666666666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05:39:51"/>
  </r>
  <r>
    <n v="110.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1T22:59:00"/>
  </r>
  <r>
    <n v="127.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13:30:45"/>
  </r>
  <r>
    <n v="123.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1"/>
    <d v="2012-05-27T22:30:57"/>
  </r>
  <r>
    <n v="108.40909090909091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4T16:00:00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d v="2011-05-02T19:59:00"/>
  </r>
  <r>
    <n v="112.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03:41:35"/>
  </r>
  <r>
    <n v="115.42857142857143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2T21:01:12"/>
  </r>
  <r>
    <n v="153.33333333333331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09:35:58"/>
  </r>
  <r>
    <n v="392.5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0T18:59:00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d v="2016-09-01T09:32:0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0:38:13"/>
  </r>
  <r>
    <n v="107.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09T18:00:56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3T19:02:00"/>
  </r>
  <r>
    <n v="100.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1:41:01"/>
  </r>
  <r>
    <n v="102.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03:30:00"/>
  </r>
  <r>
    <n v="100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0:11:26"/>
  </r>
  <r>
    <n v="125.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2T19:00:37"/>
  </r>
  <r>
    <n v="106.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06:20:45"/>
  </r>
  <r>
    <n v="104.60000000000001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d v="2010-06-02T17:41:00"/>
  </r>
  <r>
    <n v="102.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d v="2014-06-22T07:48:51"/>
  </r>
  <r>
    <n v="115.06666666666668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0:03:12"/>
  </r>
  <r>
    <n v="100.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90"/>
    <d v="2011-07-11T23:08:19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1:39:24"/>
  </r>
  <r>
    <n v="105.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0:00:00"/>
  </r>
  <r>
    <n v="110.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13:00:00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09:13:42"/>
  </r>
  <r>
    <n v="131.42857142857142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5T16:07:21"/>
  </r>
  <r>
    <n v="114.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7-31T19:00:00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97"/>
    <d v="2011-07-11T19:14:42"/>
  </r>
  <r>
    <n v="106.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15:30:00"/>
  </r>
  <r>
    <n v="106.01933333333334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13:39:59"/>
  </r>
  <r>
    <n v="100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1:04:46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0:38:30"/>
  </r>
  <r>
    <n v="127.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2T19:08:53"/>
  </r>
  <r>
    <n v="105.15384615384616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1:20:30"/>
  </r>
  <r>
    <n v="120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d v="2011-04-02T17:00:00"/>
  </r>
  <r>
    <n v="107.40909090909092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3T16:00:00"/>
  </r>
  <r>
    <n v="100.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0:38:21"/>
  </r>
  <r>
    <n v="102.46666666666667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15:34:47"/>
  </r>
  <r>
    <n v="246.66666666666669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06:42:50"/>
  </r>
  <r>
    <n v="219.50000000000003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5T16:37:10"/>
  </r>
  <r>
    <n v="130.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3T21:59:00"/>
  </r>
  <r>
    <n v="154.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0T23:59:47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2T18:00:00"/>
  </r>
  <r>
    <n v="1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07:00:00"/>
  </r>
  <r>
    <n v="103.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2T22:34:48"/>
  </r>
  <r>
    <n v="140.44444444444443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09:44:04"/>
  </r>
  <r>
    <n v="113.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02:55:55"/>
  </r>
  <r>
    <n v="100.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1:00:00"/>
  </r>
  <r>
    <n v="113.03160000000001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8T17:17:16"/>
  </r>
  <r>
    <n v="104.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15:00:00"/>
  </r>
  <r>
    <n v="1.4285714285711126E-2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2T17:11:47"/>
  </r>
  <r>
    <n v="3.3333333333329662E-2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02:16:0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02:21:47"/>
  </r>
  <r>
    <n v="0.27454545454544954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14:00:00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14:17:22"/>
  </r>
  <r>
    <n v="14.000000000000002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15:51:20"/>
  </r>
  <r>
    <n v="5.5479999999999974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0T18:00:00"/>
  </r>
  <r>
    <n v="2.3750000000000049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05:59:01"/>
  </r>
  <r>
    <n v="1.8669999999999964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19T21:28:13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14:29:4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12:16:00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5T16:00:00"/>
  </r>
  <r>
    <n v="9.568750000000003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12:30:07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09:31:00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09:00:00"/>
  </r>
  <r>
    <n v="13.4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1:00:0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02:16:0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05:46:33"/>
  </r>
  <r>
    <n v="3.141333333333329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7-31T20:59:00"/>
  </r>
  <r>
    <n v="100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14:06:1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19T19:45:32"/>
  </r>
  <r>
    <n v="10.775000000000002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0T19:40:23"/>
  </r>
  <r>
    <n v="0.3333333333333299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14:26:18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2T21:55:00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09:17:52"/>
  </r>
  <r>
    <n v="7.5111111111111128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05:00:52"/>
  </r>
  <r>
    <n v="0.57500000000000329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7T16:23:18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0:18:00"/>
  </r>
  <r>
    <n v="8.0000000000002292E-2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6T22:45:36"/>
  </r>
  <r>
    <n v="0.9199999999999986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0:00:00"/>
  </r>
  <r>
    <n v="23.163076923076918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5T19:53:02"/>
  </r>
  <r>
    <n v="5.6000000000000494E-2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05:13:11"/>
  </r>
  <r>
    <n v="7.894736842106731E-3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2T17:51:40"/>
  </r>
  <r>
    <n v="0.71799999999999642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07:04:04"/>
  </r>
  <r>
    <n v="2.6666666666666616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05:08:15"/>
  </r>
  <r>
    <n v="5.9999999999948983E-3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05:25:35"/>
  </r>
  <r>
    <n v="5.100000000000005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2T18:59:56"/>
  </r>
  <r>
    <n v="0.26711185308847529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13:52:5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1T17:50:28"/>
  </r>
  <r>
    <n v="2.0000000000020002E-3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02:25:45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x v="0"/>
    <s v="drama"/>
    <x v="160"/>
    <d v="2015-08-15T13:54:51"/>
  </r>
  <r>
    <n v="9.9999999999988987E-3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d v="2014-07-02T08:29:55"/>
  </r>
  <r>
    <n v="15.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d v="2014-08-16T15:42:0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x v="0"/>
    <s v="drama"/>
    <x v="163"/>
    <d v="2015-09-30T16:00:00"/>
  </r>
  <r>
    <n v="0.53333333333333011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0:18:21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x v="0"/>
    <s v="drama"/>
    <x v="165"/>
    <d v="2016-01-12T07:48:44"/>
  </r>
  <r>
    <n v="60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d v="2017-01-15T17:49:22"/>
  </r>
  <r>
    <n v="9.9999999999988987E-3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14:15:35"/>
  </r>
  <r>
    <n v="4.0625000000000018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1:02:50"/>
  </r>
  <r>
    <n v="22.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d v="2014-10-18T04:07:39"/>
  </r>
  <r>
    <n v="3.2499999999999973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d v="2015-08-29T21:28:00"/>
  </r>
  <r>
    <n v="2.0000000000020002E-3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d v="2016-08-11T20:20:14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x v="0"/>
    <s v="drama"/>
    <x v="172"/>
    <d v="2015-03-19T00:28:43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x v="0"/>
    <s v="drama"/>
    <x v="173"/>
    <d v="2015-02-28T05:45:08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x v="0"/>
    <s v="drama"/>
    <x v="174"/>
    <d v="2015-05-08T10:12:56"/>
  </r>
  <r>
    <n v="6.4849999999999959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0:40:11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x v="0"/>
    <s v="drama"/>
    <x v="176"/>
    <d v="2015-08-05T11:46:39"/>
  </r>
  <r>
    <n v="40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3T16:08:46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x v="0"/>
    <s v="drama"/>
    <x v="178"/>
    <d v="2015-11-26T15:55:45"/>
  </r>
  <r>
    <n v="19.999999999999996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3T17:55:55"/>
  </r>
  <r>
    <n v="33.416666666666664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1:00:00"/>
  </r>
  <r>
    <n v="21.092608822670165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d v="2015-06-22T09:48:15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x v="0"/>
    <s v="drama"/>
    <x v="182"/>
    <d v="2017-01-06T16:17:12"/>
  </r>
  <r>
    <n v="35.856000000000002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d v="2014-11-26T12:26:50"/>
  </r>
  <r>
    <n v="3.400000000000003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8-31T19:59:00"/>
  </r>
  <r>
    <n v="5.5000000000000053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d v="2016-08-18T13:52:19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x v="0"/>
    <s v="drama"/>
    <x v="186"/>
    <d v="2017-03-03T12:00:00"/>
  </r>
  <r>
    <n v="16.000000000000004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d v="2015-07-20T22:59:0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x v="0"/>
    <s v="drama"/>
    <x v="188"/>
    <d v="2014-09-04T20:23:35"/>
  </r>
  <r>
    <n v="6.8999999999996842E-2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d v="2016-09-03T08:34:37"/>
  </r>
  <r>
    <n v="0.41666666666666519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d v="2016-06-16T07:37:26"/>
  </r>
  <r>
    <n v="5.0000000000000044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02:35:38"/>
  </r>
  <r>
    <n v="1.7000000000044757E-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1:00:3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x v="0"/>
    <s v="drama"/>
    <x v="193"/>
    <d v="2014-11-28T15:26:06"/>
  </r>
  <r>
    <n v="0.11999999999999789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d v="2016-03-06T15:55:3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x v="0"/>
    <s v="drama"/>
    <x v="195"/>
    <d v="2015-07-10T08:05:32"/>
  </r>
  <r>
    <n v="41.857142857142861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13:00:00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d v="2017-02-17T13:00:00"/>
  </r>
  <r>
    <n v="1.1159999999999948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d v="2014-10-05T01:12:02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x v="0"/>
    <s v="drama"/>
    <x v="199"/>
    <d v="2016-08-31T18:58:22"/>
  </r>
  <r>
    <n v="26.192500000000006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4T18:00:03"/>
  </r>
  <r>
    <n v="58.461538461538453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1:38:49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x v="0"/>
    <s v="drama"/>
    <x v="202"/>
    <d v="2015-10-08T12:59:00"/>
  </r>
  <r>
    <n v="29.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d v="2015-01-29T12:21:04"/>
  </r>
  <r>
    <n v="50.721666666666664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06:00:03"/>
  </r>
  <r>
    <n v="16.249999999999996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07:10:22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x v="0"/>
    <s v="drama"/>
    <x v="206"/>
    <d v="2016-08-05T16:06:23"/>
  </r>
  <r>
    <n v="15.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3T20:43:58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x v="0"/>
    <s v="drama"/>
    <x v="208"/>
    <d v="2014-12-16T00:52:47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x v="0"/>
    <s v="drama"/>
    <x v="209"/>
    <d v="2015-07-10T14:08:55"/>
  </r>
  <r>
    <n v="25.249999999999993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09-30T21:00:00"/>
  </r>
  <r>
    <n v="44.599999999999994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8T19:50:17"/>
  </r>
  <r>
    <n v="1.5873015873013596E-2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d v="2016-04-16T12:08:40"/>
  </r>
  <r>
    <n v="3.9999999999995595E-2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d v="2015-08-16T06:06:41"/>
  </r>
  <r>
    <n v="7.9999999999968985E-3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d v="2015-03-06T07:22:29"/>
  </r>
  <r>
    <n v="0.22727272727273151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d v="2016-02-17T15:59:00"/>
  </r>
  <r>
    <n v="55.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14:00:37"/>
  </r>
  <r>
    <n v="11.943000000000003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07:22:29"/>
  </r>
  <r>
    <n v="2.0000000000000018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d v="2015-05-15T07:04:49"/>
  </r>
  <r>
    <n v="17.630000000000003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3-31T22:59:00"/>
  </r>
  <r>
    <n v="0.71999999999999842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d v="2015-08-20T12:06:0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x v="0"/>
    <s v="drama"/>
    <x v="221"/>
    <d v="2015-03-28T11:06:04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6T18:39:0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x v="0"/>
    <s v="drama"/>
    <x v="223"/>
    <d v="2016-05-21T17:05:0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x v="0"/>
    <s v="drama"/>
    <x v="224"/>
    <d v="2015-07-09T21:38:46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x v="0"/>
    <s v="drama"/>
    <x v="225"/>
    <d v="2016-04-08T14:04:14"/>
  </r>
  <r>
    <n v="0.86206896551723755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1:29:0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x v="0"/>
    <s v="drama"/>
    <x v="227"/>
    <d v="2015-07-09T13:27:21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x v="0"/>
    <s v="drama"/>
    <x v="228"/>
    <d v="2015-06-01T08:28:25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x v="0"/>
    <s v="drama"/>
    <x v="229"/>
    <d v="2016-02-13T14:24:57"/>
  </r>
  <r>
    <n v="0.40000000000000036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0:39: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x v="0"/>
    <s v="drama"/>
    <x v="231"/>
    <d v="2016-01-02T15:00:51"/>
  </r>
  <r>
    <n v="2.7499999999999969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1:49:06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x v="0"/>
    <s v="drama"/>
    <x v="233"/>
    <d v="2016-09-29T13:52:52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d v="2015-06-20T16:50:59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x v="0"/>
    <s v="drama"/>
    <x v="235"/>
    <d v="2015-07-09T13:48:17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x v="0"/>
    <s v="drama"/>
    <x v="236"/>
    <d v="2016-01-04T16:00:00"/>
  </r>
  <r>
    <n v="0.33333333333332993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d v="2016-03-08T05:51:09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x v="0"/>
    <s v="drama"/>
    <x v="238"/>
    <d v="2016-12-30T01:00:00"/>
  </r>
  <r>
    <n v="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d v="2015-11-08T04:00:00"/>
  </r>
  <r>
    <n v="107.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09:00:11"/>
  </r>
  <r>
    <n v="112.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08:45:04"/>
  </r>
  <r>
    <n v="113.46153846153845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03:49:50"/>
  </r>
  <r>
    <n v="102.592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1T17:08:24"/>
  </r>
  <r>
    <n v="113.75714285714284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5T23:06:00"/>
  </r>
  <r>
    <n v="103.71999999999998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5T17:16:25"/>
  </r>
  <r>
    <n v="305.46000000000004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1:43:25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5T19:39:00"/>
  </r>
  <r>
    <n v="101.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0:35:09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09:40:00"/>
  </r>
  <r>
    <n v="105.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05:34:51"/>
  </r>
  <r>
    <n v="125.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1:00:00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5-31T19:59:00"/>
  </r>
  <r>
    <n v="100.73333333333335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07:37:15"/>
  </r>
  <r>
    <n v="116.94725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6T18:00:00"/>
  </r>
  <r>
    <n v="106.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03:38:02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0:27:47"/>
  </r>
  <r>
    <n v="106.7264857142857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07:02:42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7T17:14:26"/>
  </r>
  <r>
    <n v="131.93789333333334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09:42:49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1:59:00"/>
  </r>
  <r>
    <n v="107.4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06:55:00"/>
  </r>
  <r>
    <n v="240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5T21:57:08"/>
  </r>
  <r>
    <n v="118.0810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14:54:54"/>
  </r>
  <r>
    <n v="118.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06:53:15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12:16:00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2T19:51:00"/>
  </r>
  <r>
    <n v="131.62883248730967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02:51:39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6T20:39:38"/>
  </r>
  <r>
    <n v="147.23376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1T20:43:42"/>
  </r>
  <r>
    <n v="152.60869565217391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4T20:00:00"/>
  </r>
  <r>
    <n v="104.67999999999999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0:00:00"/>
  </r>
  <r>
    <n v="177.43366666666668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0:49:00"/>
  </r>
  <r>
    <n v="107.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03:57:46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4T22:59:00"/>
  </r>
  <r>
    <n v="108.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09T17:46:06"/>
  </r>
  <r>
    <n v="147.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7T16:57:54"/>
  </r>
  <r>
    <n v="110.38153846153847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13:23:39"/>
  </r>
  <r>
    <n v="150.34814814814817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1T16:58:59"/>
  </r>
  <r>
    <n v="157.31829411764707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6T18:01:00"/>
  </r>
  <r>
    <n v="156.14400000000001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06:10:35"/>
  </r>
  <r>
    <n v="120.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1:26:00"/>
  </r>
  <r>
    <n v="101.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14:00:00"/>
  </r>
  <r>
    <n v="114.27249999999999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5-31T20:59:00"/>
  </r>
  <r>
    <n v="104.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09:43:00"/>
  </r>
  <r>
    <n v="228.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0:08:48"/>
  </r>
  <r>
    <n v="109.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0:35:24"/>
  </r>
  <r>
    <n v="176.29999999999998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1T20:00:00"/>
  </r>
  <r>
    <n v="103.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5T20:03:13"/>
  </r>
  <r>
    <n v="104.82000000000001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02:57:14"/>
  </r>
  <r>
    <n v="106.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1T23:59:00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4-30T16:01:00"/>
  </r>
  <r>
    <n v="101.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8T19:59:00"/>
  </r>
  <r>
    <n v="101.38461538461539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08:01:5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08:00:00"/>
  </r>
  <r>
    <n v="133.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0-31T16:00:00"/>
  </r>
  <r>
    <n v="118.72620000000001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03:24:43"/>
  </r>
  <r>
    <n v="100.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4-30T19:59:00"/>
  </r>
  <r>
    <n v="108.93241269841269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13:00:00"/>
  </r>
  <r>
    <n v="178.95250000000001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6T22:24:20"/>
  </r>
  <r>
    <n v="101.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15:02:18"/>
  </r>
  <r>
    <n v="118.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08:42:15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12:33:58"/>
  </r>
  <r>
    <n v="137.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1T17:42:26"/>
  </r>
  <r>
    <n v="231.64705882352939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8-31T18:00:00"/>
  </r>
  <r>
    <n v="130.33333333333331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07:07:29"/>
  </r>
  <r>
    <n v="292.90000000000003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1:05:33"/>
  </r>
  <r>
    <n v="111.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14:40:01"/>
  </r>
  <r>
    <n v="105.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08:40:10"/>
  </r>
  <r>
    <n v="118.94444444444446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0:02:14"/>
  </r>
  <r>
    <n v="104.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19T18:00:00"/>
  </r>
  <r>
    <n v="104.10165000000001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1-12-31T23:59:00"/>
  </r>
  <r>
    <n v="111.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13:03:52"/>
  </r>
  <r>
    <n v="104.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07:59:00"/>
  </r>
  <r>
    <n v="385.15000000000003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1:59:48"/>
  </r>
  <r>
    <n v="101.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0:32:14"/>
  </r>
  <r>
    <n v="113.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0T20:59:00"/>
  </r>
  <r>
    <n v="100.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08:14:43"/>
  </r>
  <r>
    <n v="283.3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15:55:51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1T23:59:00"/>
  </r>
  <r>
    <n v="106.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15:00:00"/>
  </r>
  <r>
    <n v="102.66285714285715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03:43:06"/>
  </r>
  <r>
    <n v="107.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05:40:48"/>
  </r>
  <r>
    <n v="123.07407407407408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0T23:59:00"/>
  </r>
  <r>
    <n v="101.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07:01:48"/>
  </r>
  <r>
    <n v="104.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19T20:30:33"/>
  </r>
  <r>
    <n v="112.9297333333333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14:57:00"/>
  </r>
  <r>
    <n v="136.39999999999998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0:00:00"/>
  </r>
  <r>
    <n v="103.61439999999999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0-31T20:00:00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6T20:00:00"/>
  </r>
  <r>
    <n v="101.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6T19:59:00"/>
  </r>
  <r>
    <n v="106.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05:57:14"/>
  </r>
  <r>
    <n v="113.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0:00:00"/>
  </r>
  <r>
    <n v="125.22750000000001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06:16:31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1:00:00"/>
  </r>
  <r>
    <n v="102.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14:00:00"/>
  </r>
  <r>
    <n v="116.83911999999998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07:18:38"/>
  </r>
  <r>
    <n v="101.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3T18:05:08"/>
  </r>
  <r>
    <n v="110.13360000000002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2T17:00:00"/>
  </r>
  <r>
    <n v="108.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0:14:28"/>
  </r>
  <r>
    <n v="125.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13:00:00"/>
  </r>
  <r>
    <n v="106.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09-30T19:59:00"/>
  </r>
  <r>
    <n v="100.36639999999998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0:44:25"/>
  </r>
  <r>
    <n v="102.02863333333335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3T19:00:00"/>
  </r>
  <r>
    <n v="102.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5-31T18:20:00"/>
  </r>
  <r>
    <n v="123.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14:39:50"/>
  </r>
  <r>
    <n v="170.28880000000001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04:00:21"/>
  </r>
  <r>
    <n v="111.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04:53:29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06:05:16"/>
  </r>
  <r>
    <n v="106.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03:58:28"/>
  </r>
  <r>
    <n v="114.75999999999999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0T19:59:00"/>
  </r>
  <r>
    <n v="127.34117647058825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14:09:14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7T20:01:08"/>
  </r>
  <r>
    <n v="108.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12:00:19"/>
  </r>
  <r>
    <n v="103.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0:52:01"/>
  </r>
  <r>
    <n v="116.25714285714285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0:03:14"/>
  </r>
  <r>
    <n v="102.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0:16:33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3T21:19:57"/>
  </r>
  <r>
    <n v="103.08800000000001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07:00:00"/>
  </r>
  <r>
    <n v="104.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3T21:12:00"/>
  </r>
  <r>
    <n v="101.375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2T19:11:00"/>
  </r>
  <r>
    <n v="111.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2T17:01:46"/>
  </r>
  <r>
    <n v="124.15933781686496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7T16:00:00"/>
  </r>
  <r>
    <n v="101.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1:22:00"/>
  </r>
  <r>
    <n v="110.1614285714285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0T19:59:00"/>
  </r>
  <r>
    <n v="103.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06:33:19"/>
  </r>
  <r>
    <n v="101.31578947368421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1:01:58"/>
  </r>
  <r>
    <n v="103.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4-30T20:59:00"/>
  </r>
  <r>
    <n v="104.11200000000001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05:32:02"/>
  </r>
  <r>
    <n v="110.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05:14:29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1:05:00"/>
  </r>
  <r>
    <n v="114.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0:25:39"/>
  </r>
  <r>
    <n v="125.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08:00:00"/>
  </r>
  <r>
    <n v="106.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13:53:18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13:20:31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09:18:00"/>
  </r>
  <r>
    <n v="105.9591836734694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02:51:56"/>
  </r>
  <r>
    <n v="114.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3T23:01:00"/>
  </r>
  <r>
    <n v="111.76666666666665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15:52:00"/>
  </r>
  <r>
    <n v="116.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08:31:12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09:16:32"/>
  </r>
  <r>
    <n v="104.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29T21:00:00"/>
  </r>
  <r>
    <n v="255.83333333333337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09:01:40"/>
  </r>
  <r>
    <n v="206.70670670670671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8T18:49:19"/>
  </r>
  <r>
    <n v="112.105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0:45:47"/>
  </r>
  <r>
    <n v="105.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07:01:41"/>
  </r>
  <r>
    <n v="100.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14:49:51"/>
  </r>
  <r>
    <n v="213.98947368421057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4T22:00:00"/>
  </r>
  <r>
    <n v="126.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7T17:49:40"/>
  </r>
  <r>
    <n v="181.53547058823528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14:59:00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7T16:52:52"/>
  </r>
  <r>
    <n v="100.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7T16:59:00"/>
  </r>
  <r>
    <n v="100.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7T19:00:00"/>
  </r>
  <r>
    <n v="110.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09:00:52"/>
  </r>
  <r>
    <n v="111.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0:38:02"/>
  </r>
  <r>
    <n v="108.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13:32:00"/>
  </r>
  <r>
    <n v="106.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05:33:26"/>
  </r>
  <r>
    <n v="103.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8-31T19:44:00"/>
  </r>
  <r>
    <n v="125.16000000000001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1:02:06"/>
  </r>
  <r>
    <n v="106.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04:00:00"/>
  </r>
  <r>
    <n v="112.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6T19:30:00"/>
  </r>
  <r>
    <n v="103.812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12:12:50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05:56:57"/>
  </r>
  <r>
    <n v="105.25999999999999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09T23:08:00"/>
  </r>
  <r>
    <n v="103.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15:04:00"/>
  </r>
  <r>
    <n v="107.6595744680851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5T18:02:19"/>
  </r>
  <r>
    <n v="107.70464285714286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8T21:59:00"/>
  </r>
  <r>
    <n v="101.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13:54:10"/>
  </r>
  <r>
    <n v="101.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0:39:50"/>
  </r>
  <r>
    <n v="136.79999999999998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12:42:24"/>
  </r>
  <r>
    <n v="128.2999999999999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15:33:17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1T21:00:00"/>
  </r>
  <r>
    <n v="126.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09:49:38"/>
  </r>
  <r>
    <n v="105.0859375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13:03:31"/>
  </r>
  <r>
    <n v="102.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1T17:31:05"/>
  </r>
  <r>
    <n v="102.1471428571428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04:00:00"/>
  </r>
  <r>
    <n v="120.21700000000001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1:30:31"/>
  </r>
  <r>
    <n v="100.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7T20:33:00"/>
  </r>
  <r>
    <n v="100.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2T22:46:37"/>
  </r>
  <r>
    <n v="100.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12:13:07"/>
  </r>
  <r>
    <n v="0.43939393939393945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3T20:40:31"/>
  </r>
  <r>
    <n v="2.0066666666666677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03:47:36"/>
  </r>
  <r>
    <n v="1.0750000000000037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0T22:14:57"/>
  </r>
  <r>
    <n v="0.76500000000000457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14:13:50"/>
  </r>
  <r>
    <n v="6.7966666666666731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0:01:39"/>
  </r>
  <r>
    <n v="1.2000000000000899E-2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13:40:04"/>
  </r>
  <r>
    <n v="1.3299999999999979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09:05:14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0:59:00"/>
  </r>
  <r>
    <n v="5.6333333333333346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d v="2014-06-16T14:00:0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d v="2009-11-26T20:59:00"/>
  </r>
  <r>
    <n v="2.4000000000000021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d v="2013-09-10T18:34:27"/>
  </r>
  <r>
    <n v="13.83333333333333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12:54:43"/>
  </r>
  <r>
    <n v="9.4999999999999964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09:26:2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07:07:02"/>
  </r>
  <r>
    <n v="5.0000000000000044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13:01:42"/>
  </r>
  <r>
    <n v="2.7272727272764641E-3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d v="2013-09-13T09:56:20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0:41:53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d v="2016-10-07T23:38:46"/>
  </r>
  <r>
    <n v="9.379999999999999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7T23:15:5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0:16:58"/>
  </r>
  <r>
    <n v="0.10000000000000009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d v="2016-03-24T14:39:13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1:03:16"/>
  </r>
  <r>
    <n v="39.358823529411765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13:19:43"/>
  </r>
  <r>
    <n v="0.10000000000000009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09T16:21:41"/>
  </r>
  <r>
    <n v="5.0000000000000044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d v="2012-02-15T13:46:01"/>
  </r>
  <r>
    <n v="3.3333333333329662E-3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0:02:55"/>
  </r>
  <r>
    <n v="7.2952380952380995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3T18:00:20"/>
  </r>
  <r>
    <n v="1.6666666666664831E-2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d v="2013-03-23T04:19:23"/>
  </r>
  <r>
    <n v="3.2804000000000055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0:11:35"/>
  </r>
  <r>
    <n v="2.2499999999999964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d v="2013-10-17T05:38:05"/>
  </r>
  <r>
    <n v="0.79200000000000381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14:43:2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09:09:51"/>
  </r>
  <r>
    <n v="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d v="2015-05-13T08:53:35"/>
  </r>
  <r>
    <n v="2.7404479578396757E-2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1:47:59"/>
  </r>
  <r>
    <n v="0.81999999999999851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05:14:00"/>
  </r>
  <r>
    <n v="6.9230769230765876E-2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6T16:31:00"/>
  </r>
  <r>
    <n v="0.68631863186318087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1T19:59:0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0:25:12"/>
  </r>
  <r>
    <n v="8.2099999999999955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08:47:40"/>
  </r>
  <r>
    <n v="6.4102564102563875E-2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d v="2011-11-13T08:22:07"/>
  </r>
  <r>
    <n v="0.29411764705882248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5-31T20:00:0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12:19:27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d v="2011-08-09T19:02:21"/>
  </r>
  <r>
    <n v="2.2727272727272707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09:02:33"/>
  </r>
  <r>
    <n v="9.9009900990099098E-2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d v="2016-05-18T12:22:15"/>
  </r>
  <r>
    <n v="26.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d v="2014-06-26T18:52:54"/>
  </r>
  <r>
    <n v="0.76000000000000512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d v="2012-09-07T14:37:44"/>
  </r>
  <r>
    <n v="21.574999999999999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08:18:54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d v="2012-07-10T19:51:0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15:45:24"/>
  </r>
  <r>
    <n v="1.0199999999999987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5T20:00:00"/>
  </r>
  <r>
    <n v="11.892727272727278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08:19:39"/>
  </r>
  <r>
    <n v="17.625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d v="2014-08-23T14:08:38"/>
  </r>
  <r>
    <n v="2.8699999999999948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08:45:19"/>
  </r>
  <r>
    <n v="3.0303030303024947E-2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d v="2017-02-16T23:53:49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d v="2015-05-05T18:04:03"/>
  </r>
  <r>
    <n v="2.2302681818181846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2T19:59:00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12:02:14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12:51:49"/>
  </r>
  <r>
    <n v="32.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02:47:15"/>
  </r>
  <r>
    <n v="19.410000000000004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04:00:15"/>
  </r>
  <r>
    <n v="6.100000000000005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08:08:09"/>
  </r>
  <r>
    <n v="0.10000000000000009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d v="2016-04-14T06:34:00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8T20:44:32"/>
  </r>
  <r>
    <n v="0.18624999999999892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15:32:52"/>
  </r>
  <r>
    <n v="21.906971229845084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04:08:19"/>
  </r>
  <r>
    <n v="9.0909090909141455E-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14:37:19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07:16:34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d v="2017-01-08T17:18:20"/>
  </r>
  <r>
    <n v="0.28667813379201768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03:33:00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15:14:4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15:34:59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d v="2016-10-12T16:50:3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09:25:38"/>
  </r>
  <r>
    <n v="0.1550000000000051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2T19:00:00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1:51:45"/>
  </r>
  <r>
    <n v="1.6666666666664831E-3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d v="2014-02-10T14:21:14"/>
  </r>
  <r>
    <n v="0.66964285714286031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d v="2014-12-24T21:00:00"/>
  </r>
  <r>
    <n v="4.598513239540458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0:17:29"/>
  </r>
  <r>
    <n v="9.5500000000000025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12:59:00"/>
  </r>
  <r>
    <n v="3.3076923076923115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14:16:00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d v="2011-07-08T21:37:31"/>
  </r>
  <r>
    <n v="1.1499999999999955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04:17:05"/>
  </r>
  <r>
    <n v="1.7538461538461503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04:38:23"/>
  </r>
  <r>
    <n v="1.3673469387755155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d v="2012-04-10T14:36:27"/>
  </r>
  <r>
    <n v="0.43333333333333002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4T18:21:26"/>
  </r>
  <r>
    <n v="0.12499999999999734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05:15:20"/>
  </r>
  <r>
    <n v="3.2000000000000028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d v="2012-10-19T15:00:57"/>
  </r>
  <r>
    <n v="0.80000000000000071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06:14:00"/>
  </r>
  <r>
    <n v="0.20000000000000018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d v="2015-06-28T07:09:3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d v="2016-02-29T20:13:59"/>
  </r>
  <r>
    <n v="3.0000000000000027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d v="2013-04-05T22:16:22"/>
  </r>
  <r>
    <n v="0.13750000000000151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0:48:47"/>
  </r>
  <r>
    <n v="13.924000000000003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4T23:00:00"/>
  </r>
  <r>
    <n v="3.3333333333333326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06:44:07"/>
  </r>
  <r>
    <n v="25.41340206185567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03:46:41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0:41:20"/>
  </r>
  <r>
    <n v="1.3666666666666716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06:46:0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06:46:00"/>
  </r>
  <r>
    <n v="22.881426547787687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1:23:41"/>
  </r>
  <r>
    <n v="102.1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520"/>
    <d v="2015-12-10T08:51:01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521"/>
    <d v="2016-10-31T20:59:00"/>
  </r>
  <r>
    <n v="114.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522"/>
    <d v="2016-03-20T15:58:45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523"/>
    <d v="2015-09-20T19:11:16"/>
  </r>
  <r>
    <n v="108.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24"/>
    <d v="2016-06-01T09:12:49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d v="2014-09-13T01:37:21"/>
  </r>
  <r>
    <n v="114.00000000000001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526"/>
    <d v="2015-08-07T09:00:00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08:05:00"/>
  </r>
  <r>
    <n v="115.65217391304347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28"/>
    <d v="2015-06-21T13:20:00"/>
  </r>
  <r>
    <n v="130.41666666666666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529"/>
    <d v="2017-01-10T21:00:00"/>
  </r>
  <r>
    <n v="107.78267254038178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530"/>
    <d v="2015-06-23T18:00:00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531"/>
    <d v="2016-12-16T22:59:00"/>
  </r>
  <r>
    <n v="123.25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532"/>
    <d v="2016-05-12T16:10:08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533"/>
    <d v="2016-05-16T02:26:05"/>
  </r>
  <r>
    <n v="104.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534"/>
    <d v="2015-11-01T15:00:00"/>
  </r>
  <r>
    <n v="102.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535"/>
    <d v="2017-01-06T05:05:05"/>
  </r>
  <r>
    <n v="118.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536"/>
    <d v="2015-08-03T10:00:00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537"/>
    <d v="2015-11-04T11:26:31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538"/>
    <d v="2016-05-13T11:04:23"/>
  </r>
  <r>
    <n v="100.64400000000001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539"/>
    <d v="2016-07-04T17:11:47"/>
  </r>
  <r>
    <n v="6.6666666666659324E-3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d v="2015-02-04T11:36:46"/>
  </r>
  <r>
    <n v="0.55555555555555358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d v="2015-10-28T17:07:14"/>
  </r>
  <r>
    <n v="4.0000000000040004E-4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d v="2016-05-03T08:41:56"/>
  </r>
  <r>
    <n v="0.31818181818181746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0-31T18:12:42"/>
  </r>
  <r>
    <n v="1.2000000000000011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07:46:00"/>
  </r>
  <r>
    <n v="27.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545"/>
    <d v="2015-11-15T07:13:09"/>
  </r>
  <r>
    <n v="8.6666666666668224E-2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08:01:55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x v="2"/>
    <s v="web"/>
    <x v="547"/>
    <d v="2016-02-10T08:42:44"/>
  </r>
  <r>
    <n v="9.000000000000119E-2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d v="2015-10-29T13:40:48"/>
  </r>
  <r>
    <n v="2.7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d v="2015-07-08T07:17:02"/>
  </r>
  <r>
    <n v="0.70000000000000062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d v="2017-01-30T21:00:00"/>
  </r>
  <r>
    <n v="5.0413333333333306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551"/>
    <d v="2015-08-01T09:53:0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x v="2"/>
    <s v="web"/>
    <x v="552"/>
    <d v="2016-01-09T06:48:16"/>
  </r>
  <r>
    <n v="0.49200000000000355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d v="2014-11-14T10:16:31"/>
  </r>
  <r>
    <n v="36.589147286821714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554"/>
    <d v="2014-10-19T08:26:1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x v="2"/>
    <s v="web"/>
    <x v="555"/>
    <d v="2016-06-12T00:29:03"/>
  </r>
  <r>
    <n v="2.500000000000002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d v="2016-01-06T12:38:37"/>
  </r>
  <r>
    <n v="0.9106666666666707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d v="2016-12-02T15:36:4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x v="2"/>
    <s v="web"/>
    <x v="558"/>
    <d v="2015-03-24T12:11:45"/>
  </r>
  <r>
    <n v="2.083333333333659E-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d v="2015-12-12T22:47:40"/>
  </r>
  <r>
    <n v="1.2000000000000899E-2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d v="2014-12-17T10:30:45"/>
  </r>
  <r>
    <n v="0.36666666666667069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07:48:33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x v="2"/>
    <s v="web"/>
    <x v="562"/>
    <d v="2016-12-18T01:20:15"/>
  </r>
  <r>
    <n v="9.0666666666661122E-2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6T17:40:47"/>
  </r>
  <r>
    <n v="5.5555555555586444E-3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d v="2016-03-12T14:37:55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x v="2"/>
    <s v="web"/>
    <x v="565"/>
    <d v="2015-07-10T10:50:49"/>
  </r>
  <r>
    <n v="1.9999999999997797E-2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d v="2016-07-14T08:25:33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x v="2"/>
    <s v="web"/>
    <x v="567"/>
    <d v="2015-01-01T12:13:14"/>
  </r>
  <r>
    <n v="1.0000000000000009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d v="2016-01-16T03:00:00"/>
  </r>
  <r>
    <n v="0.80000000000000071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d v="2016-01-01T12:20:12"/>
  </r>
  <r>
    <n v="0.16705882352940904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d v="2016-02-18T11:09:29"/>
  </r>
  <r>
    <n v="0.42400000000000215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6T19:59:0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x v="2"/>
    <s v="web"/>
    <x v="572"/>
    <d v="2015-11-04T10:11:28"/>
  </r>
  <r>
    <n v="0.38925389253892106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573"/>
    <d v="2015-01-17T17:12:00"/>
  </r>
  <r>
    <n v="0.71556350626118537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d v="2016-10-19T02:38:27"/>
  </r>
  <r>
    <n v="0.4316666666666635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d v="2015-06-13T08:37:23"/>
  </r>
  <r>
    <n v="1.2499999999970868E-3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d v="2015-03-28T02:19:12"/>
  </r>
  <r>
    <n v="0.20000000000000018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d v="2016-05-20T06:08:22"/>
  </r>
  <r>
    <n v="1.1200000000000099E-2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d v="2015-09-07T05:53:13"/>
  </r>
  <r>
    <n v="1.458333333333328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d v="2014-12-25T12:27:03"/>
  </r>
  <r>
    <n v="3.3333333333329662E-2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d v="2016-09-22T13:47:4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x v="2"/>
    <s v="web"/>
    <x v="581"/>
    <d v="2015-08-01T16:18:24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x v="2"/>
    <s v="web"/>
    <x v="582"/>
    <d v="2015-03-15T10:00:00"/>
  </r>
  <r>
    <n v="1.1111111111106187E-2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d v="2015-03-19T13:31:27"/>
  </r>
  <r>
    <n v="1.0000000000000009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08:11:56"/>
  </r>
  <r>
    <n v="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x v="2"/>
    <s v="web"/>
    <x v="585"/>
    <d v="2015-11-30T16:00:00"/>
  </r>
  <r>
    <n v="0.56000000000000494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d v="2015-02-15T12:30:07"/>
  </r>
  <r>
    <n v="9.0833333333333321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587"/>
    <d v="2015-04-16T10:10:33"/>
  </r>
  <r>
    <n v="3.3444444444444499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1:28:06"/>
  </r>
  <r>
    <n v="1.3333333333331865E-2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d v="2015-07-08T06:44:59"/>
  </r>
  <r>
    <n v="4.4599999999999973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590"/>
    <d v="2016-02-08T05:01:00"/>
  </r>
  <r>
    <n v="6.0999999999999943E-2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05:02:10"/>
  </r>
  <r>
    <n v="3.3333333333333326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d v="2014-12-02T21:34:20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593"/>
    <d v="2015-04-06T07:15:45"/>
  </r>
  <r>
    <n v="0.10400000000000409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0:43:26"/>
  </r>
  <r>
    <n v="0.42600000000000415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d v="2015-05-03T17:40:38"/>
  </r>
  <r>
    <n v="2.9999999999996696E-2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13:31:32"/>
  </r>
  <r>
    <n v="0.2666666666666706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08:00:00"/>
  </r>
  <r>
    <n v="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598"/>
    <d v="2014-12-04T16:03:01"/>
  </r>
  <r>
    <n v="6.1999999999995392E-2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07:16:00"/>
  </r>
  <r>
    <n v="2.0000000000000018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d v="2015-05-09T11:09:22"/>
  </r>
  <r>
    <n v="1.400000000000001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601"/>
    <d v="2014-12-26T12:35:39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x v="2"/>
    <s v="web"/>
    <x v="602"/>
    <d v="2015-06-18T11:03:35"/>
  </r>
  <r>
    <n v="3.933466666666674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603"/>
    <d v="2014-08-14T07:20:2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x v="2"/>
    <s v="web"/>
    <x v="604"/>
    <d v="2014-08-27T16:50:56"/>
  </r>
  <r>
    <n v="2.6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605"/>
    <d v="2015-08-23T00:35:08"/>
  </r>
  <r>
    <n v="0.20000000000000018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d v="2015-05-24T07:00:0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x v="2"/>
    <s v="web"/>
    <x v="607"/>
    <d v="2015-11-22T12:48:56"/>
  </r>
  <r>
    <n v="0.97399999999999709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d v="2015-06-15T14:06:20"/>
  </r>
  <r>
    <n v="0.64102564102563875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d v="2015-11-28T17:49:04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x v="2"/>
    <s v="web"/>
    <x v="610"/>
    <d v="2015-04-22T11:56:26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x v="2"/>
    <s v="web"/>
    <x v="611"/>
    <d v="2016-01-19T05:27:17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x v="2"/>
    <s v="web"/>
    <x v="612"/>
    <d v="2016-09-01T16:45:46"/>
  </r>
  <r>
    <n v="21.363333333333333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613"/>
    <d v="2015-09-30T20:59:0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x v="2"/>
    <s v="web"/>
    <x v="614"/>
    <d v="2016-06-23T17:29:00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x v="2"/>
    <s v="web"/>
    <x v="615"/>
    <d v="2015-09-24T18:55:59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x v="2"/>
    <s v="web"/>
    <x v="616"/>
    <d v="2017-02-25T01:01:47"/>
  </r>
  <r>
    <n v="3.0000000000000027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d v="2015-05-08T00:14:03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x v="2"/>
    <s v="web"/>
    <x v="618"/>
    <d v="2015-12-09T11:26:43"/>
  </r>
  <r>
    <n v="4.0000000001150227E-5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d v="2014-11-25T08:36:30"/>
  </r>
  <r>
    <n v="1.0000000000000009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d v="2014-08-25T09:12:18"/>
  </r>
  <r>
    <n v="1.0440000000000005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d v="2016-07-07T15:42:17"/>
  </r>
  <r>
    <n v="5.6833333333333291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622"/>
    <d v="2016-07-01T10:35:38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x v="2"/>
    <s v="web"/>
    <x v="623"/>
    <d v="2015-05-27T16:13:17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x v="2"/>
    <s v="web"/>
    <x v="624"/>
    <d v="2015-05-14T15:44:0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x v="2"/>
    <s v="web"/>
    <x v="625"/>
    <d v="2017-03-26T12:29:37"/>
  </r>
  <r>
    <n v="17.379999999999995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626"/>
    <d v="2015-08-15T05:22:00"/>
  </r>
  <r>
    <n v="1.9999999999997797E-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d v="2016-03-14T15:00:00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x v="2"/>
    <s v="web"/>
    <x v="628"/>
    <d v="2014-07-13T08:37:37"/>
  </r>
  <r>
    <n v="0.1750000000000029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29"/>
    <d v="2016-05-14T07:18:28"/>
  </r>
  <r>
    <n v="8.3340278356525133E-2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d v="2015-09-05T21:10:00"/>
  </r>
  <r>
    <n v="1.3800000000000034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31"/>
    <d v="2016-05-28T10:32:09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x v="2"/>
    <s v="web"/>
    <x v="632"/>
    <d v="2015-11-25T08:49:25"/>
  </r>
  <r>
    <n v="12.450000000000006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d v="2016-06-17T15:00:00"/>
  </r>
  <r>
    <n v="1.9999999999997797E-2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d v="2015-02-26T14:17:09"/>
  </r>
  <r>
    <n v="7.9999999999968985E-3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d v="2015-04-11T18:12:42"/>
  </r>
  <r>
    <n v="0.20000000000000018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d v="2015-06-06T02:47:0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x v="2"/>
    <s v="web"/>
    <x v="637"/>
    <d v="2017-02-25T15:04:00"/>
  </r>
  <r>
    <n v="9.0000000000034497E-3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d v="2017-03-25T05:14:22"/>
  </r>
  <r>
    <n v="1.0000000000287557E-4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d v="2014-10-13T05:59:55"/>
  </r>
  <r>
    <n v="144.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15:00:00"/>
  </r>
  <r>
    <n v="119.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05:40:48"/>
  </r>
  <r>
    <n v="1460.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07:37:54"/>
  </r>
  <r>
    <n v="105.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07:24:35"/>
  </r>
  <r>
    <n v="300.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8T17:00:00"/>
  </r>
  <r>
    <n v="278.7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1T16:37:54"/>
  </r>
  <r>
    <n v="131.87625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12:27:47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09:25:49"/>
  </r>
  <r>
    <n v="126.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d v="2014-10-14T08:38:28"/>
  </r>
  <r>
    <n v="139.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13:53:33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650"/>
    <d v="2014-12-18T17:53:04"/>
  </r>
  <r>
    <n v="100.52799999999999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2T16:25:11"/>
  </r>
  <r>
    <n v="100.46666666666665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09:34:10"/>
  </r>
  <r>
    <n v="141.446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06:50:40"/>
  </r>
  <r>
    <n v="267.29166666666669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14:58:33"/>
  </r>
  <r>
    <n v="146.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13:58:32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0:18:39"/>
  </r>
  <r>
    <n v="125.70000000000002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12:17:52"/>
  </r>
  <r>
    <n v="104.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0:00:00"/>
  </r>
  <r>
    <n v="100.56666666666668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06:14:55"/>
  </r>
  <r>
    <n v="3.058000000000005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0:47:59"/>
  </r>
  <r>
    <n v="0.94999999999999529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07:29:19"/>
  </r>
  <r>
    <n v="0.40000000000000036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d v="2015-01-16T02:30:47"/>
  </r>
  <r>
    <n v="0.34999999999999476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d v="2015-07-18T12:14:16"/>
  </r>
  <r>
    <n v="7.5333333333333368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07:59:35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09:04:21"/>
  </r>
  <r>
    <n v="4.0000000000040004E-3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d v="2014-08-17T11:58:18"/>
  </r>
  <r>
    <n v="10.019999999999996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0:57:43"/>
  </r>
  <r>
    <n v="4.5599999999999969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d v="2015-05-11T11:57:02"/>
  </r>
  <r>
    <n v="21.5075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d v="2016-07-06T07:00:58"/>
  </r>
  <r>
    <n v="29.276666666666664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0:10:00"/>
  </r>
  <r>
    <n v="39.426666666666662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3T20:00:00"/>
  </r>
  <r>
    <n v="21.628000000000004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4-12-31T20:59:00"/>
  </r>
  <r>
    <n v="0.2049999999999996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12:10:17"/>
  </r>
  <r>
    <n v="2.9999999999996696E-2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1T18:47:07"/>
  </r>
  <r>
    <n v="14.849999999999996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4-12-31T22:59:00"/>
  </r>
  <r>
    <n v="1.471000000000000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0:26:21"/>
  </r>
  <r>
    <n v="25.583999999999996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d v="2016-06-28T01:41:35"/>
  </r>
  <r>
    <n v="3.8206896551724157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1:02:18"/>
  </r>
  <r>
    <n v="15.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08:41:49"/>
  </r>
  <r>
    <n v="25.91200000000000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04:02:11"/>
  </r>
  <r>
    <n v="3.9999999999995595E-2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d v="2016-10-26T11:20:04"/>
  </r>
  <r>
    <n v="0.10599999999999499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d v="2017-03-14T09:22:02"/>
  </r>
  <r>
    <n v="0.85142857142856965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13:36:04"/>
  </r>
  <r>
    <n v="7.4837500000000006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4T19:00:00"/>
  </r>
  <r>
    <n v="27.65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d v="2015-01-12T12:47:52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x v="2"/>
    <s v="wearables"/>
    <x v="686"/>
    <d v="2015-08-03T08:09:30"/>
  </r>
  <r>
    <n v="3.5499999999999976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0:00:53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d v="2015-10-14T18:30:53"/>
  </r>
  <r>
    <n v="57.64875000000000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7T20:59:00"/>
  </r>
  <r>
    <n v="12.339999999999996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8T22:00:00"/>
  </r>
  <r>
    <n v="0.51999999999999824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d v="2015-06-30T16:40:46"/>
  </r>
  <r>
    <n v="6.5300000000000029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1:01:03"/>
  </r>
  <r>
    <n v="35.338000000000001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1:23:47"/>
  </r>
  <r>
    <n v="0.39333333333333442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07:55:59"/>
  </r>
  <r>
    <n v="1.0600000000000054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04:30:20"/>
  </r>
  <r>
    <n v="5.7142857142755688E-4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d v="2014-07-25T14:15:02"/>
  </r>
  <r>
    <n v="46.379999999999995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04:33:09"/>
  </r>
  <r>
    <n v="15.390000000000004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7T18:00:00"/>
  </r>
  <r>
    <n v="82.422107692307705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08:00:00"/>
  </r>
  <r>
    <n v="2.6866666666666705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d v="2017-01-10T08:31:21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07:54:40"/>
  </r>
  <r>
    <n v="30.81340000000000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0:26:27"/>
  </r>
  <r>
    <n v="5.5799999999999965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15:32:00"/>
  </r>
  <r>
    <n v="0.87454545454545007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d v="2017-02-19T20:37:48"/>
  </r>
  <r>
    <n v="0.97699999999999454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d v="2017-01-21T03:47:5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x v="2"/>
    <s v="wearables"/>
    <x v="706"/>
    <d v="2016-12-14T10:39:00"/>
  </r>
  <r>
    <n v="78.927352941176466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07:55:27"/>
  </r>
  <r>
    <n v="22.092500000000005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05:56:40"/>
  </r>
  <r>
    <n v="0.40666666666666629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4T16:59:19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x v="2"/>
    <s v="wearables"/>
    <x v="710"/>
    <d v="2014-08-19T16:44:00"/>
  </r>
  <r>
    <n v="33.791000000000004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04:01:08"/>
  </r>
  <r>
    <n v="0.21649484536082619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d v="2016-02-14T08:20:32"/>
  </r>
  <r>
    <n v="0.79599999999999671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d v="2016-06-05T04:42:12"/>
  </r>
  <r>
    <n v="14.993333333333336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0:54:42"/>
  </r>
  <r>
    <n v="5.0509090909090943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d v="2015-11-04T19:10:40"/>
  </r>
  <r>
    <n v="10.214285714285708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716"/>
    <d v="2014-11-30T16:00:00"/>
  </r>
  <r>
    <n v="0.30499999999999972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d v="2014-09-05T12:30:02"/>
  </r>
  <r>
    <n v="0.74999999999999512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d v="2017-02-17T21:59:00"/>
  </r>
  <r>
    <n v="1.293333333333335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2T16:57:56"/>
  </r>
  <r>
    <n v="143.94736842105263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07:34:51"/>
  </r>
  <r>
    <n v="122.10975609756099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05:43:27"/>
  </r>
  <r>
    <n v="132.024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0:19:38"/>
  </r>
  <r>
    <n v="109.38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d v="2015-07-29T19:59:00"/>
  </r>
  <r>
    <n v="105.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07:19:23"/>
  </r>
  <r>
    <n v="100.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07:01:52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1T17:01:27"/>
  </r>
  <r>
    <n v="155.5142857142857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13:20:00"/>
  </r>
  <r>
    <n v="105.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12:05:57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d v="2012-09-18T20:27:41"/>
  </r>
  <r>
    <n v="132.19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09:53:11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1T22:00:00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02:11:01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02:04:52"/>
  </r>
  <r>
    <n v="125.52941176470588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8T21:00:00"/>
  </r>
  <r>
    <n v="114.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3T16:39:00"/>
  </r>
  <r>
    <n v="315.13888888888891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0T20:59:00"/>
  </r>
  <r>
    <n v="122.39999999999999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12:00:00"/>
  </r>
  <r>
    <n v="106.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1-30T20:59:00"/>
  </r>
  <r>
    <n v="158.33333333333334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04:03:49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0T19:31:22"/>
  </r>
  <r>
    <n v="102.25999999999999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07:33:26"/>
  </r>
  <r>
    <n v="110.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13:01:52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13:00:00"/>
  </r>
  <r>
    <n v="102.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14:58:23"/>
  </r>
  <r>
    <n v="179.09909909909908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05:44:05"/>
  </r>
  <r>
    <n v="111.08135252761969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2T19:59:00"/>
  </r>
  <r>
    <n v="100.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02:54:00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12:19:26"/>
  </r>
  <r>
    <n v="105.56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14:35:30"/>
  </r>
  <r>
    <n v="102.58775877587757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13:04:32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07:07:55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03:00:00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06:09:51"/>
  </r>
  <r>
    <n v="103.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09:58:41"/>
  </r>
  <r>
    <n v="101.9076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19T16:41:00"/>
  </r>
  <r>
    <n v="117.71428571428571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09:24:1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5T17:18:34"/>
  </r>
  <r>
    <n v="1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12:04:28"/>
  </r>
  <r>
    <n v="101.92000000000002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8T23:55:3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x v="3"/>
    <s v="fiction"/>
    <x v="760"/>
    <d v="2016-11-26T11:20:13"/>
  </r>
  <r>
    <n v="4.7000000000000046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0:02:06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x v="3"/>
    <s v="fiction"/>
    <x v="762"/>
    <d v="2016-12-03T22:00:00"/>
  </r>
  <r>
    <n v="0.11655011655011815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d v="2013-08-15T02:43:28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x v="3"/>
    <s v="fiction"/>
    <x v="764"/>
    <d v="2015-09-09T20:09:21"/>
  </r>
  <r>
    <n v="36.014285714285712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05:01:24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x v="3"/>
    <s v="fiction"/>
    <x v="766"/>
    <d v="2015-02-16T10:48:03"/>
  </r>
  <r>
    <n v="3.5399999999999987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d v="2015-05-20T19:26:5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x v="3"/>
    <s v="fiction"/>
    <x v="768"/>
    <d v="2013-12-15T20:58:10"/>
  </r>
  <r>
    <n v="41.400000000000006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15:54:5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x v="3"/>
    <s v="fiction"/>
    <x v="770"/>
    <d v="2013-02-24T15:59:29"/>
  </r>
  <r>
    <n v="2.6315789473685403E-2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d v="2016-01-30T11:46:42"/>
  </r>
  <r>
    <n v="3.3333333333333326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d v="2009-10-31T19:59:00"/>
  </r>
  <r>
    <n v="0.85129023676510096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15:01:00"/>
  </r>
  <r>
    <n v="70.199999999999989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d v="2014-02-23T10:43:38"/>
  </r>
  <r>
    <n v="1.7000000000000015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d v="2011-12-15T17:26:35"/>
  </r>
  <r>
    <n v="51.4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0T21:00:00"/>
  </r>
  <r>
    <n v="0.70000000000000062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d v="2013-07-31T15:32:57"/>
  </r>
  <r>
    <n v="0.40000000000000036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d v="2014-04-30T08:51:20"/>
  </r>
  <r>
    <n v="2.6666666666666616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4T20:00:00"/>
  </r>
  <r>
    <n v="1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780"/>
    <d v="2011-05-03T08:10:25"/>
  </r>
  <r>
    <n v="133.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781"/>
    <d v="2013-06-07T16:01:14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d v="2012-08-25T10:11:42"/>
  </r>
  <r>
    <n v="148.1333333333333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83"/>
    <d v="2012-04-27T14:00:00"/>
  </r>
  <r>
    <n v="102.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d v="2014-03-16T18:35:19"/>
  </r>
  <r>
    <n v="180.62800000000001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785"/>
    <d v="2013-02-28T06:15:15"/>
  </r>
  <r>
    <n v="142.79999999999998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86"/>
    <d v="2012-05-11T07:47:00"/>
  </r>
  <r>
    <n v="114.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787"/>
    <d v="2013-11-01T07:03:46"/>
  </r>
  <r>
    <n v="203.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788"/>
    <d v="2012-07-06T19:59:00"/>
  </r>
  <r>
    <n v="109.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789"/>
    <d v="2013-01-20T23:59:00"/>
  </r>
  <r>
    <n v="144.37459999999999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790"/>
    <d v="2013-01-31T17:08:59"/>
  </r>
  <r>
    <n v="103.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791"/>
    <d v="2013-11-12T21:59:00"/>
  </r>
  <r>
    <n v="100.44440000000002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792"/>
    <d v="2013-11-07T13:58:03"/>
  </r>
  <r>
    <n v="102.77927272727271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793"/>
    <d v="2013-07-02T20:59:00"/>
  </r>
  <r>
    <n v="105.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794"/>
    <d v="2011-09-05T09:06:00"/>
  </r>
  <r>
    <n v="111.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795"/>
    <d v="2012-04-06T20:59:00"/>
  </r>
  <r>
    <n v="101.350000000000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796"/>
    <d v="2013-09-15T13:10:00"/>
  </r>
  <r>
    <n v="107.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97"/>
    <d v="2012-04-28T20:00:00"/>
  </r>
  <r>
    <n v="114.88571428571429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798"/>
    <d v="2014-09-30T06:09:47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99"/>
    <d v="2012-04-27T08:00:46"/>
  </r>
  <r>
    <n v="152.13333333333333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d v="2014-09-11T02:24:14"/>
  </r>
  <r>
    <n v="111.52149999999999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1:05:20"/>
  </r>
  <r>
    <n v="101.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802"/>
    <d v="2012-09-16T20:05:00"/>
  </r>
  <r>
    <n v="123.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803"/>
    <d v="2011-05-28T17:00:00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804"/>
    <d v="2011-07-22T19:59:00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805"/>
    <d v="2011-07-16T15:00:00"/>
  </r>
  <r>
    <n v="104.4375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806"/>
    <d v="2011-09-07T08:35:39"/>
  </r>
  <r>
    <n v="105.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807"/>
    <d v="2017-02-28T18:00:00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808"/>
    <d v="2014-12-21T20:59:00"/>
  </r>
  <r>
    <n v="103.77499999999999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809"/>
    <d v="2014-01-19T12:00:30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810"/>
    <d v="2012-08-31T17:21:02"/>
  </r>
  <r>
    <n v="1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811"/>
    <d v="2013-07-10T08:52:00"/>
  </r>
  <r>
    <n v="151.83333333333334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812"/>
    <d v="2013-03-01T05:58:00"/>
  </r>
  <r>
    <n v="159.99600000000001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813"/>
    <d v="2012-07-20T15:02:45"/>
  </r>
  <r>
    <n v="127.30000000000001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814"/>
    <d v="2011-05-31T10:04:00"/>
  </r>
  <r>
    <n v="1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815"/>
    <d v="2014-11-01T14:01:43"/>
  </r>
  <r>
    <n v="115.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d v="2013-04-08T22:30:00"/>
  </r>
  <r>
    <n v="137.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817"/>
    <d v="2012-03-10T20:59:00"/>
  </r>
  <r>
    <n v="155.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818"/>
    <d v="2012-08-07T09:01:00"/>
  </r>
  <r>
    <n v="108.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819"/>
    <d v="2013-12-20T20:44:00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820"/>
    <d v="2014-06-08T21:00:00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821"/>
    <d v="2015-05-03T20:01:00"/>
  </r>
  <r>
    <n v="119.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22"/>
    <d v="2012-10-05T14:44:10"/>
  </r>
  <r>
    <n v="179.5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823"/>
    <d v="2015-03-22T14:20:52"/>
  </r>
  <r>
    <n v="134.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824"/>
    <d v="2010-04-17T22:59:00"/>
  </r>
  <r>
    <n v="100.43200000000002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825"/>
    <d v="2012-10-28T23:21:24"/>
  </r>
  <r>
    <n v="101.45454545454547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826"/>
    <d v="2012-03-25T15:55:30"/>
  </r>
  <r>
    <n v="103.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827"/>
    <d v="2012-02-14T11:49:00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828"/>
    <d v="2012-06-25T08:24:00"/>
  </r>
  <r>
    <n v="1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d v="2016-07-13T11:14:00"/>
  </r>
  <r>
    <n v="107.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830"/>
    <d v="2013-03-22T03:37:05"/>
  </r>
  <r>
    <n v="233.33333333333331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d v="2012-04-27T07:31:34"/>
  </r>
  <r>
    <n v="100.60706666666665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832"/>
    <d v="2012-01-21T00:13:00"/>
  </r>
  <r>
    <n v="101.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833"/>
    <d v="2014-04-19T13:04:35"/>
  </r>
  <r>
    <n v="131.0181818181818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d v="2013-06-30T19:59:00"/>
  </r>
  <r>
    <n v="117.24999999999999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835"/>
    <d v="2012-05-18T19:00:00"/>
  </r>
  <r>
    <n v="100.93039999999999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36"/>
    <d v="2013-10-06T17:21:58"/>
  </r>
  <r>
    <n v="121.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837"/>
    <d v="2014-05-01T15:57:42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838"/>
    <d v="2012-01-17T13:33:05"/>
  </r>
  <r>
    <n v="116.61660000000001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839"/>
    <d v="2012-09-22T10:19:16"/>
  </r>
  <r>
    <n v="120.4166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840"/>
    <d v="2016-09-23T21:26:27"/>
  </r>
  <r>
    <n v="101.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841"/>
    <d v="2014-11-10T13:07:43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42"/>
    <d v="2013-10-13T19:59:00"/>
  </r>
  <r>
    <n v="267.13333333333333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843"/>
    <d v="2016-12-08T00:00:00"/>
  </r>
  <r>
    <n v="194.13333333333333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44"/>
    <d v="2014-10-31T20:59:00"/>
  </r>
  <r>
    <n v="120.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845"/>
    <d v="2016-09-04T19:59:00"/>
  </r>
  <r>
    <n v="122.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846"/>
    <d v="2014-03-10T06:00:00"/>
  </r>
  <r>
    <n v="100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d v="2015-07-10T11:09:36"/>
  </r>
  <r>
    <n v="100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d v="2015-04-14T11:00:33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849"/>
    <d v="2015-03-15T18:34:24"/>
  </r>
  <r>
    <n v="155.17499999999998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850"/>
    <d v="2016-04-24T20:59:00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851"/>
    <d v="2016-07-31T11:45:00"/>
  </r>
  <r>
    <n v="104.97142857142859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852"/>
    <d v="2016-10-24T13:00:00"/>
  </r>
  <r>
    <n v="100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d v="2015-02-16T11:58:29"/>
  </r>
  <r>
    <n v="118.2205035971223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854"/>
    <d v="2016-12-27T21:05:46"/>
  </r>
  <r>
    <n v="103.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855"/>
    <d v="2016-07-23T19:00:17"/>
  </r>
  <r>
    <n v="217.99999999999997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856"/>
    <d v="2016-10-25T11:00:00"/>
  </r>
  <r>
    <n v="100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d v="2015-11-25T06:57:11"/>
  </r>
  <r>
    <n v="144.00583333333333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858"/>
    <d v="2015-04-15T14:59:00"/>
  </r>
  <r>
    <n v="104.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859"/>
    <d v="2015-06-03T16:00:00"/>
  </r>
  <r>
    <n v="18.142857142857139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860"/>
    <d v="2013-11-22T04:35:13"/>
  </r>
  <r>
    <n v="2.2444444444444489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15:10:04"/>
  </r>
  <r>
    <n v="0.33999999999999586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d v="2013-11-11T06:19:08"/>
  </r>
  <r>
    <n v="4.5000000000000036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d v="2012-02-11T18:49:26"/>
  </r>
  <r>
    <n v="41.538461538461533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64"/>
    <d v="2013-10-16T01:59:00"/>
  </r>
  <r>
    <n v="2.0454545454545503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0:33:17"/>
  </r>
  <r>
    <n v="18.285714285714285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866"/>
    <d v="2015-02-28T07:10:00"/>
  </r>
  <r>
    <n v="24.019999999999996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867"/>
    <d v="2009-11-30T20:59:00"/>
  </r>
  <r>
    <n v="0.11111111111110628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d v="2014-01-06T16:39:58"/>
  </r>
  <r>
    <n v="11.818181818181817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869"/>
    <d v="2013-04-08T11:17:37"/>
  </r>
  <r>
    <n v="0.30999999999999917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d v="2013-08-31T16:32:03"/>
  </r>
  <r>
    <n v="5.4166666666666696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871"/>
    <d v="2013-11-29T06:28:15"/>
  </r>
  <r>
    <n v="0.81250000000000488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1:48:47"/>
  </r>
  <r>
    <n v="1.28571428571429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d v="2012-11-10T21:00:40"/>
  </r>
  <r>
    <n v="24.333333333333329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874"/>
    <d v="2013-05-04T06:00:3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x v="4"/>
    <s v="jazz"/>
    <x v="875"/>
    <d v="2015-09-21T09:22:11"/>
  </r>
  <r>
    <n v="40.799492385786806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876"/>
    <d v="2013-02-04T03:55:27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877"/>
    <d v="2013-12-19T10:56:00"/>
  </r>
  <r>
    <n v="1.300000000000001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2T21:35:24"/>
  </r>
  <r>
    <n v="30.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879"/>
    <d v="2012-05-29T11:55:05"/>
  </r>
  <r>
    <n v="2.989417989417986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80"/>
    <d v="2012-10-29T23:42:18"/>
  </r>
  <r>
    <n v="0.80000000000000071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d v="2012-01-13T22:01:26"/>
  </r>
  <r>
    <n v="20.133333333333336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12:39:10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883"/>
    <d v="2016-03-02T14:27:15"/>
  </r>
  <r>
    <n v="1.0000000000000009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1T18:31:00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14:35:11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12:53:33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x v="4"/>
    <s v="indie rock"/>
    <x v="887"/>
    <d v="2012-05-27T15:00:55"/>
  </r>
  <r>
    <n v="7.1999999999999957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d v="2011-08-31T22:00:00"/>
  </r>
  <r>
    <n v="9.4412799999999955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0:49:03"/>
  </r>
  <r>
    <n v="4.1666666666666625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d v="2013-11-21T09:46:19"/>
  </r>
  <r>
    <n v="3.2499999999999973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0T16:45:30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892"/>
    <d v="2010-07-31T20:00:00"/>
  </r>
  <r>
    <n v="9.9999999999999982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d v="2015-04-01T12:32:43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15:33:30"/>
  </r>
  <r>
    <n v="2.4375000000000036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4T19:03:49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7T20:00:0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x v="4"/>
    <s v="indie rock"/>
    <x v="897"/>
    <d v="2012-11-28T09:31:48"/>
  </r>
  <r>
    <n v="2.8000000000000025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0:11:50"/>
  </r>
  <r>
    <n v="37.333333333333329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d v="2011-05-27T18:22:42"/>
  </r>
  <r>
    <n v="0.41999999999999815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1:23:2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x v="4"/>
    <s v="jazz"/>
    <x v="901"/>
    <d v="2010-06-08T11:11:00"/>
  </r>
  <r>
    <n v="0.30000000000000027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d v="2014-08-30T07:30:00"/>
  </r>
  <r>
    <n v="3.2000000000000028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d v="2012-09-22T18:25:00"/>
  </r>
  <r>
    <n v="0.30200000000000227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904"/>
    <d v="2016-01-02T17:55:37"/>
  </r>
  <r>
    <n v="3.0153846153846198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905"/>
    <d v="2011-01-23T21:45:26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x v="4"/>
    <s v="jazz"/>
    <x v="906"/>
    <d v="2014-03-12T19:33:10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x v="4"/>
    <s v="jazz"/>
    <x v="907"/>
    <d v="2011-09-10T20:37:03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x v="4"/>
    <s v="jazz"/>
    <x v="908"/>
    <d v="2010-07-26T20:59:00"/>
  </r>
  <r>
    <n v="3.2499999999999973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d v="2012-07-22T20:00:00"/>
  </r>
  <r>
    <n v="22.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d v="2017-03-03T05:05:19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x v="4"/>
    <s v="jazz"/>
    <x v="911"/>
    <d v="2014-01-23T16:07:25"/>
  </r>
  <r>
    <n v="0.85714285714285632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0T19:37:27"/>
  </r>
  <r>
    <n v="6.6066666666666718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913"/>
    <d v="2012-05-04T19:20:19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x v="4"/>
    <s v="jazz"/>
    <x v="914"/>
    <d v="2012-08-25T10:19:07"/>
  </r>
  <r>
    <n v="5.7692307692307709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915"/>
    <d v="2012-02-29T20:59:00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x v="4"/>
    <s v="jazz"/>
    <x v="916"/>
    <d v="2010-10-21T21:00:00"/>
  </r>
  <r>
    <n v="0.6000000000000005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d v="2014-07-13T18:30:00"/>
  </r>
  <r>
    <n v="5.025641025641025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d v="2014-12-01T14:59:21"/>
  </r>
  <r>
    <n v="0.50000000000000044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d v="2012-12-19T07:24:0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x v="4"/>
    <s v="jazz"/>
    <x v="920"/>
    <d v="2013-11-14T09:07:02"/>
  </r>
  <r>
    <n v="30.900000000000006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d v="2011-12-11T21:06:16"/>
  </r>
  <r>
    <n v="21.037037037037031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922"/>
    <d v="2014-10-01T04:43:13"/>
  </r>
  <r>
    <n v="2.20000000000000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d v="2014-11-21T16:02:03"/>
  </r>
  <r>
    <n v="10.89999999999999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d v="2013-02-13T14:37:49"/>
  </r>
  <r>
    <n v="2.6666666666666616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d v="2013-11-27T14:08:31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x v="4"/>
    <s v="jazz"/>
    <x v="926"/>
    <d v="2010-07-08T14:40:00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x v="4"/>
    <s v="jazz"/>
    <x v="927"/>
    <d v="2012-05-14T11:44:55"/>
  </r>
  <r>
    <n v="10.862068965517246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d v="2012-11-17T16:00:00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x v="4"/>
    <s v="jazz"/>
    <x v="929"/>
    <d v="2012-04-08T20:42:49"/>
  </r>
  <r>
    <n v="38.333333333333329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d v="2010-06-25T13:32:00"/>
  </r>
  <r>
    <n v="6.5500000000000007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931"/>
    <d v="2014-03-16T14:00:00"/>
  </r>
  <r>
    <n v="14.536842105263158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932"/>
    <d v="2013-03-22T14:15:45"/>
  </r>
  <r>
    <n v="6.0000000000000053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1T20:03:29"/>
  </r>
  <r>
    <n v="30.400000000000006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934"/>
    <d v="2014-05-03T22:00:00"/>
  </r>
  <r>
    <n v="1.4285714285714235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0:00:29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x v="4"/>
    <s v="jazz"/>
    <x v="936"/>
    <d v="2012-01-18T12:00:00"/>
  </r>
  <r>
    <n v="1.1428571428571455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12:09:17"/>
  </r>
  <r>
    <n v="0.35714285714285587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d v="2012-09-02T03:30:48"/>
  </r>
  <r>
    <n v="1.4545454545454528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1:58:00"/>
  </r>
  <r>
    <n v="17.155555555555559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0T16:12:06"/>
  </r>
  <r>
    <n v="2.3220000000000018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09T18:19:05"/>
  </r>
  <r>
    <n v="8.9066666666666627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d v="2016-02-18T12:14:20"/>
  </r>
  <r>
    <n v="9.633333333333338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09:01:45"/>
  </r>
  <r>
    <n v="13.326000000000004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944"/>
    <d v="2016-04-18T06:00:00"/>
  </r>
  <r>
    <n v="2.4839999999999973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d v="2017-02-18T15:59:00"/>
  </r>
  <r>
    <n v="1.9066666666666676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d v="2016-09-09T10:00:4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x v="2"/>
    <s v="wearables"/>
    <x v="947"/>
    <d v="2016-06-30T10:45:06"/>
  </r>
  <r>
    <n v="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d v="2016-03-12T11:52:44"/>
  </r>
  <r>
    <n v="1.3650000000000051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d v="2016-02-20T17:02:56"/>
  </r>
  <r>
    <n v="28.04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0:01:01"/>
  </r>
  <r>
    <n v="38.39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07:41:12"/>
  </r>
  <r>
    <n v="39.94285714285715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07:43:32"/>
  </r>
  <r>
    <n v="0.83999999999999631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d v="2015-01-24T19:56:39"/>
  </r>
  <r>
    <n v="43.406666666666673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12:00:39"/>
  </r>
  <r>
    <n v="5.6613333333333298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2T23:05:00"/>
  </r>
  <r>
    <n v="1.7220000000000013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12:55:59"/>
  </r>
  <r>
    <n v="1.9416666666666638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06:15:33"/>
  </r>
  <r>
    <n v="11.328275684711331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09T20:59:00"/>
  </r>
  <r>
    <n v="38.859999999999992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8T20:11:05"/>
  </r>
  <r>
    <n v="46.100628930817614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06:02:35"/>
  </r>
  <r>
    <n v="42.188421052631575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1:00:00"/>
  </r>
  <r>
    <n v="28.480000000000004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09:05:53"/>
  </r>
  <r>
    <n v="1.0771428571428543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07:15:19"/>
  </r>
  <r>
    <n v="0.79909090909090486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07:05:19"/>
  </r>
  <r>
    <n v="1.192000000000004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5T19:59:00"/>
  </r>
  <r>
    <n v="14.800000000000002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d v="2016-10-06T07:15:32"/>
  </r>
  <r>
    <n v="17.810000000000002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1T21:06:14"/>
  </r>
  <r>
    <n v="1.3249999999999984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d v="2014-08-15T12:20:34"/>
  </r>
  <r>
    <n v="46.666666666666664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8T23:16:47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d v="2017-01-22T20:59:00"/>
  </r>
  <r>
    <n v="0.22600000000000398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d v="2015-06-01T09:01:00"/>
  </r>
  <r>
    <n v="34.624999999999993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3T22:59:00"/>
  </r>
  <r>
    <n v="2.0549999999999957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973"/>
    <d v="2015-11-08T17:21:33"/>
  </r>
  <r>
    <n v="0.56000000000000494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08:59:16"/>
  </r>
  <r>
    <n v="2.6070000000000038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975"/>
    <d v="2016-06-28T08:43:05"/>
  </r>
  <r>
    <n v="1.9260000000000055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d v="2015-08-13T17:24:57"/>
  </r>
  <r>
    <n v="33.66666666666666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d v="2016-02-21T14:36:37"/>
  </r>
  <r>
    <n v="56.263267182990241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4T23:25:01"/>
  </r>
  <r>
    <n v="82.817599999999999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0:59:00"/>
  </r>
  <r>
    <n v="14.859999999999996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14:42:02"/>
  </r>
  <r>
    <n v="1.2375123751240391E-2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d v="2014-08-09T14:43:42"/>
  </r>
  <r>
    <n v="1.7142857142860013E-2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d v="2016-10-02T10:04:46"/>
  </r>
  <r>
    <n v="29.50613611721470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12:54:00"/>
  </r>
  <r>
    <n v="1.0600000000000054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7T17:46:48"/>
  </r>
  <r>
    <n v="6.2933333333333286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15:00:00"/>
  </r>
  <r>
    <n v="12.74999999999999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09T16:00:00"/>
  </r>
  <r>
    <n v="13.219999999999999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2T23:04:10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x v="2"/>
    <s v="wearables"/>
    <x v="988"/>
    <d v="2016-10-01T00:33:45"/>
  </r>
  <r>
    <n v="16.769999999999996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989"/>
    <d v="2016-09-28T14:24:55"/>
  </r>
  <r>
    <n v="0.10400000000000409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0:49:24"/>
  </r>
  <r>
    <n v="4.2399999999999993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0:51:00"/>
  </r>
  <r>
    <n v="0.4669999999999952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d v="2016-05-07T13:11:59"/>
  </r>
  <r>
    <n v="25.087142857142851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1T21:00:00"/>
  </r>
  <r>
    <n v="2.3344999999999949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14:59:00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08:00:00"/>
  </r>
  <r>
    <n v="1.6249999999999987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d v="2014-07-27T07:27:00"/>
  </r>
  <r>
    <n v="1.3000000000000012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97"/>
    <d v="2014-11-27T19:28:17"/>
  </r>
  <r>
    <n v="58.558333333333337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8T21:03:21"/>
  </r>
  <r>
    <n v="7.788666666666666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0:02:00"/>
  </r>
  <r>
    <n v="2.215714764725607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d v="2017-03-14T16:26:00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d v="2017-01-30T09:16:53"/>
  </r>
  <r>
    <n v="29.602960296029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6T21:59:00"/>
  </r>
  <r>
    <n v="16.054999999999996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08:01:01"/>
  </r>
  <r>
    <n v="82.207999999999998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09:00:27"/>
  </r>
  <r>
    <n v="75.051000000000002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06:59:43"/>
  </r>
  <r>
    <n v="5.85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d v="2014-12-11T23:11:00"/>
  </r>
  <r>
    <n v="44.320000000000007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07:00:23"/>
  </r>
  <r>
    <n v="0.2673796791443861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d v="2016-12-28T11:25:15"/>
  </r>
  <r>
    <n v="13.129999999999997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d v="2016-06-19T06:30:46"/>
  </r>
  <r>
    <n v="0.19088937093275637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d v="2016-09-04T18:59:00"/>
  </r>
  <r>
    <n v="0.37500000000000311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d v="2014-12-18T13:33:15"/>
  </r>
  <r>
    <n v="21535.02100000000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02:34:12"/>
  </r>
  <r>
    <n v="34.528000000000006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12:00:00"/>
  </r>
  <r>
    <n v="30.600000000000005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d v="2014-12-31T16:03:35"/>
  </r>
  <r>
    <n v="2.6666666666666616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d v="2015-11-25T14:04:55"/>
  </r>
  <r>
    <n v="2.8420000000000001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6T17:34:16"/>
  </r>
  <r>
    <n v="22.87879999999999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09:12:15"/>
  </r>
  <r>
    <n v="3.105000000000002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03:48:53"/>
  </r>
  <r>
    <n v="47.333333333333336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d v="2015-02-04T15:22:29"/>
  </r>
  <r>
    <n v="205.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1T16:47:00"/>
  </r>
  <r>
    <n v="351.80366666666669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6T20:00:00"/>
  </r>
  <r>
    <n v="114.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07:31:17"/>
  </r>
  <r>
    <n v="237.15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14:04:21"/>
  </r>
  <r>
    <n v="118.63774999999998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05:56:03"/>
  </r>
  <r>
    <n v="109.92831428571431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1:00:37"/>
  </r>
  <r>
    <n v="100.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0:46:56"/>
  </r>
  <r>
    <n v="103.09292094387415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2T16:49:07"/>
  </r>
  <r>
    <n v="117.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12:00:00"/>
  </r>
  <r>
    <n v="111.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13:59:00"/>
  </r>
  <r>
    <n v="342.09999999999997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03:35:49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0:20:10"/>
  </r>
  <r>
    <n v="108.49703703703703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08:00:25"/>
  </r>
  <r>
    <n v="102.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09:34:40"/>
  </r>
  <r>
    <n v="130.0018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4T19:59:00"/>
  </r>
  <r>
    <n v="107.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07:23:40"/>
  </r>
  <r>
    <n v="112.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0:00:00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7T21:00:00"/>
  </r>
  <r>
    <n v="145.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8T20:33:43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2T23:59:00"/>
  </r>
  <r>
    <n v="0.29411764705882248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d v="2016-08-27T09:00:09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x v="5"/>
    <s v="audio"/>
    <x v="1041"/>
    <d v="2014-07-30T17:26:32"/>
  </r>
  <r>
    <n v="1.538461538461533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d v="2014-09-12T02:00:00"/>
  </r>
  <r>
    <n v="8.5369999999999955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1043"/>
    <d v="2015-05-19T22:04:15"/>
  </r>
  <r>
    <n v="8.5714285714288962E-2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12:27:00"/>
  </r>
  <r>
    <n v="2.6599999999999957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d v="2014-08-23T12:59:10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x v="5"/>
    <s v="audio"/>
    <x v="1046"/>
    <d v="2015-12-26T12:26:00"/>
  </r>
  <r>
    <n v="4.9999999999994493E-2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d v="2014-11-05T12:38:35"/>
  </r>
  <r>
    <n v="1.4133333333333331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d v="2016-09-24T17:16:29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x v="5"/>
    <s v="audio"/>
    <x v="1049"/>
    <d v="2016-02-12T02:20:45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x v="5"/>
    <s v="audio"/>
    <x v="1050"/>
    <d v="2015-09-14T11:07:57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x v="5"/>
    <s v="audio"/>
    <x v="1051"/>
    <d v="2014-08-26T16:20:2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x v="5"/>
    <s v="audio"/>
    <x v="1052"/>
    <d v="2016-06-06T12:09:00"/>
  </r>
  <r>
    <n v="1.0000000000000009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d v="2017-03-05T20:08:5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x v="5"/>
    <s v="audio"/>
    <x v="1054"/>
    <d v="2014-08-10T14:00:00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x v="5"/>
    <s v="audio"/>
    <x v="1055"/>
    <d v="2016-03-07T15:49:0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x v="5"/>
    <s v="audio"/>
    <x v="1056"/>
    <d v="2015-04-24T08:16:17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x v="5"/>
    <s v="audio"/>
    <x v="1057"/>
    <d v="2016-12-04T13:54:4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x v="5"/>
    <s v="audio"/>
    <x v="1058"/>
    <d v="2015-03-25T16:00:0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x v="5"/>
    <s v="audio"/>
    <x v="1059"/>
    <d v="2015-03-13T09:57:36"/>
  </r>
  <r>
    <n v="1.0000000000000009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d v="2015-04-15T13:54:53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x v="5"/>
    <s v="audio"/>
    <x v="1061"/>
    <d v="2016-05-01T17:00:00"/>
  </r>
  <r>
    <n v="95.477386934673376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d v="2016-07-12T11:22:21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x v="5"/>
    <s v="audio"/>
    <x v="1063"/>
    <d v="2016-08-30T16:44:22"/>
  </r>
  <r>
    <n v="8.974444444444440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6T21:28:23"/>
  </r>
  <r>
    <n v="2.7000000000000024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d v="2014-02-19T01:08:42"/>
  </r>
  <r>
    <n v="3.3673333333333333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15:06:22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d v="2013-12-21T12:32:11"/>
  </r>
  <r>
    <n v="0.14999999999999458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d v="2016-04-09T23:54:24"/>
  </r>
  <r>
    <n v="38.636363636363633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5T22:30:59"/>
  </r>
  <r>
    <n v="0.70000000000000062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09-30T16:17:02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x v="6"/>
    <s v="video games"/>
    <x v="1071"/>
    <d v="2015-11-17T11:04:53"/>
  </r>
  <r>
    <n v="6.8000000000001393E-2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d v="2014-02-05T11:58:17"/>
  </r>
  <r>
    <n v="1.3333333333333308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d v="2011-10-16T15:09:01"/>
  </r>
  <r>
    <n v="6.3092592592592585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3T20:09:05"/>
  </r>
  <r>
    <n v="4.5000000000000036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d v="2012-05-06T13:41:56"/>
  </r>
  <r>
    <n v="62.765333333333338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1:04:10"/>
  </r>
  <r>
    <n v="29.376000000000001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3T20:00:11"/>
  </r>
  <r>
    <n v="7.4999999999999956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d v="2011-07-21T20:42:01"/>
  </r>
  <r>
    <n v="2.6076923076923109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05:35:36"/>
  </r>
  <r>
    <n v="9.1049999999999969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0T19:18:53"/>
  </r>
  <r>
    <n v="1.7647058823533346E-2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d v="2015-01-28T14:14:52"/>
  </r>
  <r>
    <n v="0.56000000000000494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13:44:48"/>
  </r>
  <r>
    <n v="0.81999999999999851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d v="2014-08-02T07:49:4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x v="6"/>
    <s v="video games"/>
    <x v="1084"/>
    <d v="2014-08-08T13:53:24"/>
  </r>
  <r>
    <n v="3.4200000000000008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d v="2016-03-14T07:06:15"/>
  </r>
  <r>
    <n v="8.3333333333335258E-2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12:48:11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x v="6"/>
    <s v="video games"/>
    <x v="1087"/>
    <d v="2014-06-15T09:08:07"/>
  </r>
  <r>
    <n v="14.182977777777772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1:11:07"/>
  </r>
  <r>
    <n v="7.8266666666666707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5T20:32:55"/>
  </r>
  <r>
    <n v="3.8464497269019571E-2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d v="2015-05-28T20:27:33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0:41:12"/>
  </r>
  <r>
    <n v="1.0499999999999954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d v="2013-01-05T16:37:18"/>
  </r>
  <r>
    <n v="14.083333333333336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093"/>
    <d v="2016-02-11T15:22:17"/>
  </r>
  <r>
    <n v="18.300055555555559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09:07:13"/>
  </r>
  <r>
    <n v="5.0347999999999953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04:53:40"/>
  </r>
  <r>
    <n v="17.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3T19:30:00"/>
  </r>
  <r>
    <n v="4.6999999999997044E-2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1:01:17"/>
  </r>
  <r>
    <n v="7.2119999999999962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0:18:15"/>
  </r>
  <r>
    <n v="0.50000000000000044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d v="2015-05-13T12:04:28"/>
  </r>
  <r>
    <n v="2.500000000000002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d v="2016-02-13T18:39:31"/>
  </r>
  <r>
    <n v="4.1000000000002146E-2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0:12:00"/>
  </r>
  <r>
    <n v="5.312499999999998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8T21:59:00"/>
  </r>
  <r>
    <n v="1.619999999999999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d v="2016-06-17T21:19:50"/>
  </r>
  <r>
    <n v="4.9516666666666653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1:50:21"/>
  </r>
  <r>
    <n v="0.1589999999999980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d v="2014-03-23T18:15:27"/>
  </r>
  <r>
    <n v="41.25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08:46:1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x v="6"/>
    <s v="video games"/>
    <x v="1107"/>
    <d v="2014-07-23T12:40:24"/>
  </r>
  <r>
    <n v="2.9299999999999993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06:17:15"/>
  </r>
  <r>
    <n v="0.44999999999999485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d v="2016-11-18T11:03:10"/>
  </r>
  <r>
    <n v="0.50999999999999934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14:23:42"/>
  </r>
  <r>
    <n v="3.9999999999995595E-2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d v="2016-01-07T20:53:10"/>
  </r>
  <r>
    <n v="35.537409090909087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0:30:00"/>
  </r>
  <r>
    <n v="0.50000000000000044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d v="2014-08-14T15:27:00"/>
  </r>
  <r>
    <n v="0.16666666666667052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0:18:07"/>
  </r>
  <r>
    <n v="0.13250000000000206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d v="2016-03-30T07:41:35"/>
  </r>
  <r>
    <n v="3.5704000000003067E-2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1116"/>
    <d v="2012-06-09T12:20:08"/>
  </r>
  <r>
    <n v="8.299999999999997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1117"/>
    <d v="2015-12-25T06:21:53"/>
  </r>
  <r>
    <n v="2.4222222222222256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4T18:59:39"/>
  </r>
  <r>
    <n v="0.23809523809523725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d v="2014-04-06T11:01:04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x v="6"/>
    <s v="video games"/>
    <x v="1120"/>
    <d v="2011-10-28T12:56:40"/>
  </r>
  <r>
    <n v="1.1600000000000499E-2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d v="2016-03-13T13:25: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x v="6"/>
    <s v="video games"/>
    <x v="1122"/>
    <d v="2013-05-30T08:53:45"/>
  </r>
  <r>
    <n v="0.21999999999999797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04:34:08"/>
  </r>
  <r>
    <n v="0.47222222222221832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08:00:51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x v="6"/>
    <s v="mobile games"/>
    <x v="1125"/>
    <d v="2015-09-25T06:58:50"/>
  </r>
  <r>
    <n v="0.50000000000000044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3T23:51:34"/>
  </r>
  <r>
    <n v="1.671428571428568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13:30:00"/>
  </r>
  <r>
    <n v="0.10000000000000009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d v="2014-08-07T07:35:17"/>
  </r>
  <r>
    <n v="0.10499999999999954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4T22:21:33"/>
  </r>
  <r>
    <n v="0.21999999999999797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5T16:55:0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x v="6"/>
    <s v="mobile games"/>
    <x v="1131"/>
    <d v="2015-12-24T13:47:48"/>
  </r>
  <r>
    <n v="14.380000000000004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6-12-31T18:46:11"/>
  </r>
  <r>
    <n v="0.66666666666667096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d v="2014-07-31T01:46:21"/>
  </r>
  <r>
    <n v="4.0000000000040004E-3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d v="2014-11-28T20:33:00"/>
  </r>
  <r>
    <n v="5.0000000000000044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d v="2016-08-06T15:44:54"/>
  </r>
  <r>
    <n v="6.4439140811455857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d v="2015-12-19T08:07:09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1:40:21"/>
  </r>
  <r>
    <n v="0.35714285714285587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d v="2017-01-21T13:45:31"/>
  </r>
  <r>
    <n v="6.2499999999998668E-2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d v="2015-01-01T00:20:26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x v="6"/>
    <s v="mobile games"/>
    <x v="1140"/>
    <d v="2015-08-06T03:05:21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x v="6"/>
    <s v="mobile games"/>
    <x v="1141"/>
    <d v="2015-07-09T08:47:30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x v="6"/>
    <s v="mobile games"/>
    <x v="1142"/>
    <d v="2015-02-16T16:08:47"/>
  </r>
  <r>
    <n v="0.41333333333333222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d v="2015-12-16T20:38:46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x v="7"/>
    <s v="food trucks"/>
    <x v="1144"/>
    <d v="2015-04-28T20:22:00"/>
  </r>
  <r>
    <n v="0.12499999999999734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d v="2014-10-02T09:56:32"/>
  </r>
  <r>
    <n v="8.8333333333333375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14:52:5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x v="7"/>
    <s v="food trucks"/>
    <x v="1147"/>
    <d v="2014-10-19T15:19:43"/>
  </r>
  <r>
    <n v="0.48666666666666858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1-30T21:06:21"/>
  </r>
  <r>
    <n v="0.14999999999999458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09:02:46"/>
  </r>
  <r>
    <n v="10.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d v="2016-01-08T14:54:35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x v="7"/>
    <s v="food trucks"/>
    <x v="1151"/>
    <d v="2015-09-06T18:27:43"/>
  </r>
  <r>
    <n v="5.6937499999999979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09:01:52"/>
  </r>
  <r>
    <n v="0.62499999999999778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d v="2015-06-18T09:08:25"/>
  </r>
  <r>
    <n v="6.4999999999999947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5T18:36:46"/>
  </r>
  <r>
    <n v="0.75199999999999712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d v="2014-08-14T10:20:08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x v="7"/>
    <s v="food trucks"/>
    <x v="1156"/>
    <d v="2015-02-23T17:42:42"/>
  </r>
  <r>
    <n v="1.510000000000000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08:04:40"/>
  </r>
  <r>
    <n v="0.46666666666667078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8T18:12:08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x v="7"/>
    <s v="food trucks"/>
    <x v="1159"/>
    <d v="2015-06-30T07:45:00"/>
  </r>
  <r>
    <n v="3.8499999999999979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7T18:43:06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x v="7"/>
    <s v="food trucks"/>
    <x v="1161"/>
    <d v="2015-05-19T07:06:29"/>
  </r>
  <r>
    <n v="5.8333333333338011E-2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08:24:24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x v="7"/>
    <s v="food trucks"/>
    <x v="1163"/>
    <d v="2014-08-09T09:22:00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x v="7"/>
    <s v="food trucks"/>
    <x v="1164"/>
    <d v="2016-06-18T09:23:02"/>
  </r>
  <r>
    <n v="20.704999999999995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d v="2014-07-05T21:08:50"/>
  </r>
  <r>
    <n v="19.14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1166"/>
    <d v="2015-06-25T20:00:00"/>
  </r>
  <r>
    <n v="1.6316666666666646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167"/>
    <d v="2014-09-12T09:38:15"/>
  </r>
  <r>
    <n v="5.6666666666666643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d v="2016-09-21T17:17:45"/>
  </r>
  <r>
    <n v="0.17000000000000348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0:29:23"/>
  </r>
  <r>
    <n v="0.40000000000000036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13:26:11"/>
  </r>
  <r>
    <n v="0.10000000000000009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d v="2014-11-13T12:18:47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x v="7"/>
    <s v="food trucks"/>
    <x v="1172"/>
    <d v="2014-08-20T08:22:32"/>
  </r>
  <r>
    <n v="2.4000000000001798E-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d v="2015-08-02T20:27:37"/>
  </r>
  <r>
    <n v="5.9066666666666716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12:12:07"/>
  </r>
  <r>
    <n v="2.9249999999999998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d v="2015-07-15T09:28:59"/>
  </r>
  <r>
    <n v="5.714285714286671E-3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d v="2017-03-06T05:00:00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x v="7"/>
    <s v="food trucks"/>
    <x v="1177"/>
    <d v="2014-10-15T07:51:36"/>
  </r>
  <r>
    <n v="6.6666666666659324E-3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d v="2014-08-16T13:44:12"/>
  </r>
  <r>
    <n v="5.3333333333333339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d v="2015-10-28T09:17:07"/>
  </r>
  <r>
    <n v="11.750000000000005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1:21:54"/>
  </r>
  <r>
    <n v="7.9999999999968985E-3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0:08:41"/>
  </r>
  <r>
    <n v="4.2000000000000037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d v="2017-01-12T08:42:00"/>
  </r>
  <r>
    <n v="4.0000000000000036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1T19:59:00"/>
  </r>
  <r>
    <n v="104.93636363636362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06:23:31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7T20:00:00"/>
  </r>
  <r>
    <n v="106.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14:42:00"/>
  </r>
  <r>
    <n v="104.12571428571428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0:00:00"/>
  </r>
  <r>
    <n v="160.55000000000001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08:49:00"/>
  </r>
  <r>
    <n v="107.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15:29:55"/>
  </r>
  <r>
    <n v="1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07:58:45"/>
  </r>
  <r>
    <n v="109.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05:29:20"/>
  </r>
  <r>
    <n v="290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04:09:38"/>
  </r>
  <r>
    <n v="103.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09:37:33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03:42:59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1:00:00"/>
  </r>
  <r>
    <n v="269.91034482758619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1:38:59"/>
  </r>
  <r>
    <n v="253.29333333333332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d v="2016-06-12T21:59:00"/>
  </r>
  <r>
    <n v="260.59999999999997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0T19:00:00"/>
  </r>
  <r>
    <n v="101.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0:30:00"/>
  </r>
  <r>
    <n v="125.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03:27:36"/>
  </r>
  <r>
    <n v="102.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06:34:06"/>
  </r>
  <r>
    <n v="199.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6T22:55:54"/>
  </r>
  <r>
    <n v="102.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06:45:27"/>
  </r>
  <r>
    <n v="102.94615384615385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3T21:00:00"/>
  </r>
  <r>
    <n v="100.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04:09:11"/>
  </r>
  <r>
    <n v="114.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05:29:00"/>
  </r>
  <r>
    <n v="104.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02:00:00"/>
  </r>
  <r>
    <n v="155.29999999999998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08:01:04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12:18:25"/>
  </r>
  <r>
    <n v="254.31499999999997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13:00:00"/>
  </r>
  <r>
    <n v="101.1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d v="2016-06-09T12:47:41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6T17:00:00"/>
  </r>
  <r>
    <n v="102.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0:08:20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12:10:05"/>
  </r>
  <r>
    <n v="786.0802000000001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14:09:16"/>
  </r>
  <r>
    <n v="145.70000000000002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15:03:00"/>
  </r>
  <r>
    <n v="102.60000000000001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1:25:40"/>
  </r>
  <r>
    <n v="172.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0-31T19:00:00"/>
  </r>
  <r>
    <n v="159.16819571865443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03:05:13"/>
  </r>
  <r>
    <n v="103.76666666666668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07:05:12"/>
  </r>
  <r>
    <n v="111.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3T16:00:00"/>
  </r>
  <r>
    <n v="280.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3-31T20:00:00"/>
  </r>
  <r>
    <n v="112.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09T21:15:09"/>
  </r>
  <r>
    <n v="7.0666666666666655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05:11:42"/>
  </r>
  <r>
    <n v="4.4000000000000039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d v="2013-10-22T13:44:38"/>
  </r>
  <r>
    <n v="3.8739999999999997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0T17:00:00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x v="4"/>
    <s v="world music"/>
    <x v="1227"/>
    <d v="2014-08-06T23:00:00"/>
  </r>
  <r>
    <n v="29.300000000000004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09:30:08"/>
  </r>
  <r>
    <n v="0.90909090909090384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d v="2012-04-16T08:00:00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x v="4"/>
    <s v="world music"/>
    <x v="1230"/>
    <d v="2011-02-24T15:20: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x v="4"/>
    <s v="world music"/>
    <x v="1231"/>
    <d v="2015-08-27T17:00:00"/>
  </r>
  <r>
    <n v="0.80000000000000071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d v="2013-10-06T12:21:10"/>
  </r>
  <r>
    <n v="11.6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14:46:1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x v="4"/>
    <s v="world music"/>
    <x v="1234"/>
    <d v="2015-02-02T10:55:42"/>
  </r>
  <r>
    <n v="2.7873639500929137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d v="2013-12-14T19:14:59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x v="4"/>
    <s v="world music"/>
    <x v="1236"/>
    <d v="2012-07-28T08:00:00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x v="4"/>
    <s v="world music"/>
    <x v="1237"/>
    <d v="2012-08-23T22:47:45"/>
  </r>
  <r>
    <n v="17.800000000000004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06:38:5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x v="4"/>
    <s v="world music"/>
    <x v="1239"/>
    <d v="2012-01-05T15:06:07"/>
  </r>
  <r>
    <n v="3.0124999999999957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1240"/>
    <d v="2013-07-12T13:51:00"/>
  </r>
  <r>
    <n v="50.740000000000009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2T21:59:00"/>
  </r>
  <r>
    <n v="0.54884742041712009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d v="2011-09-11T05:18:00"/>
  </r>
  <r>
    <n v="14.091666666666669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d v="2011-07-08T13:00:00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1244"/>
    <d v="2013-04-22T13:00:00"/>
  </r>
  <r>
    <n v="120.25000000000001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1245"/>
    <d v="2014-06-14T06:23:54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1246"/>
    <d v="2011-12-05T18:02:29"/>
  </r>
  <r>
    <n v="122.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d v="2013-05-05T23:00:55"/>
  </r>
  <r>
    <n v="151.63999999999999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1248"/>
    <d v="2014-06-12T22:59:00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1249"/>
    <d v="2012-07-07T09:46:51"/>
  </r>
  <r>
    <n v="200.15333333333336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1250"/>
    <d v="2014-09-06T07:25:31"/>
  </r>
  <r>
    <n v="101.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1251"/>
    <d v="2011-09-25T11:32:47"/>
  </r>
  <r>
    <n v="137.65714285714284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1252"/>
    <d v="2013-10-24T15:42:49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253"/>
    <d v="2014-09-03T10:48:27"/>
  </r>
  <r>
    <n v="198.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1254"/>
    <d v="2010-12-31T20:59:00"/>
  </r>
  <r>
    <n v="202.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1255"/>
    <d v="2013-12-01T13:17:32"/>
  </r>
  <r>
    <n v="117.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256"/>
    <d v="2012-02-12T14:03:51"/>
  </r>
  <r>
    <n v="294.7272727272727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1257"/>
    <d v="2011-04-02T17:03:10"/>
  </r>
  <r>
    <n v="213.14633333333336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258"/>
    <d v="2013-08-31T06:40:12"/>
  </r>
  <r>
    <n v="104.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1259"/>
    <d v="2014-06-08T19:59:00"/>
  </r>
  <r>
    <n v="113.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260"/>
    <d v="2014-02-26T12:13:40"/>
  </r>
  <r>
    <n v="101.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261"/>
    <d v="2014-01-29T00:13:47"/>
  </r>
  <r>
    <n v="125.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262"/>
    <d v="2014-02-16T10:18:12"/>
  </r>
  <r>
    <n v="1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1263"/>
    <d v="2014-03-28T17:00:00"/>
  </r>
  <r>
    <n v="166.46153846153845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1264"/>
    <d v="2013-10-29T07:54:43"/>
  </r>
  <r>
    <n v="119.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1265"/>
    <d v="2010-11-30T07:43:35"/>
  </r>
  <r>
    <n v="100.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d v="2014-01-11T13:02:25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1267"/>
    <d v="2013-07-24T06:02:38"/>
  </r>
  <r>
    <n v="116.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268"/>
    <d v="2013-09-20T12:17:27"/>
  </r>
  <r>
    <n v="108.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1269"/>
    <d v="2016-04-15T16:00:00"/>
  </r>
  <r>
    <n v="114.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1:34:02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1271"/>
    <d v="2013-11-13T09:24:19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1272"/>
    <d v="2010-06-14T20:00:00"/>
  </r>
  <r>
    <n v="103.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273"/>
    <d v="2014-08-31T09:31:31"/>
  </r>
  <r>
    <n v="154.97535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1274"/>
    <d v="2012-08-30T08:33:45"/>
  </r>
  <r>
    <n v="162.14066666666668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1275"/>
    <d v="2013-08-07T12:49:47"/>
  </r>
  <r>
    <n v="104.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1276"/>
    <d v="2009-08-31T20:00:00"/>
  </r>
  <r>
    <n v="106.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1277"/>
    <d v="2012-09-04T05:29:07"/>
  </r>
  <r>
    <n v="154.93846153846152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1278"/>
    <d v="2014-06-24T18:00:00"/>
  </r>
  <r>
    <n v="110.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1279"/>
    <d v="2014-03-23T17:22:50"/>
  </r>
  <r>
    <n v="110.91186666666665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280"/>
    <d v="2011-03-01T10:10:54"/>
  </r>
  <r>
    <n v="110.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1281"/>
    <d v="2013-07-28T09:50:36"/>
  </r>
  <r>
    <n v="123.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1282"/>
    <d v="2013-12-08T20:59:00"/>
  </r>
  <r>
    <n v="211.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1283"/>
    <d v="2013-03-10T20:00:00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284"/>
    <d v="2016-12-31T08:59:00"/>
  </r>
  <r>
    <n v="101.64999999999999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1285"/>
    <d v="2015-06-20T05:59:35"/>
  </r>
  <r>
    <n v="108.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d v="2015-02-17T06:00:00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d v="2015-06-12T06:54:16"/>
  </r>
  <r>
    <n v="100.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1288"/>
    <d v="2016-08-09T20:00:00"/>
  </r>
  <r>
    <n v="125.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289"/>
    <d v="2017-01-03T19:14:05"/>
  </r>
  <r>
    <n v="108.57142857142857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1290"/>
    <d v="2015-04-22T22:59:00"/>
  </r>
  <r>
    <n v="145.70000000000002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1291"/>
    <d v="2015-04-06T23:00:00"/>
  </r>
  <r>
    <n v="110.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1292"/>
    <d v="2015-10-06T14:59:00"/>
  </r>
  <r>
    <n v="102.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1293"/>
    <d v="2015-11-14T09:49:31"/>
  </r>
  <r>
    <n v="1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1294"/>
    <d v="2015-10-19T03:00:00"/>
  </r>
  <r>
    <n v="101.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1295"/>
    <d v="2015-07-29T09:00:00"/>
  </r>
  <r>
    <n v="141.17647058823528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1296"/>
    <d v="2016-03-13T16:12:53"/>
  </r>
  <r>
    <n v="109.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1297"/>
    <d v="2016-05-01T09:55:58"/>
  </r>
  <r>
    <n v="104.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1298"/>
    <d v="2016-04-28T08:20:32"/>
  </r>
  <r>
    <n v="1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1299"/>
    <d v="2015-07-14T11:32:39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d v="2016-06-01T10:57:00"/>
  </r>
  <r>
    <n v="102.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1301"/>
    <d v="2015-07-20T19:00:00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d v="2016-11-30T18:23:31"/>
  </r>
  <r>
    <n v="130.26085714285713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1303"/>
    <d v="2016-07-31T03:00:00"/>
  </r>
  <r>
    <n v="39.627500000000005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2T19:40:05"/>
  </r>
  <r>
    <n v="25.97666666666667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09:30:00"/>
  </r>
  <r>
    <n v="65.24636363636364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02:58:54"/>
  </r>
  <r>
    <n v="11.514000000000003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04:04:39"/>
  </r>
  <r>
    <n v="11.360000000000003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06:43:32"/>
  </r>
  <r>
    <n v="111.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13:11:08"/>
  </r>
  <r>
    <n v="15.500000000000004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08:00:50"/>
  </r>
  <r>
    <n v="32.027999999999999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d v="2016-11-30T12:15:19"/>
  </r>
  <r>
    <n v="0.60869565217391841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d v="2015-04-18T08:52:02"/>
  </r>
  <r>
    <n v="31.115000000000002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09:01:54"/>
  </r>
  <r>
    <n v="1.1266666666666647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08:04:20"/>
  </r>
  <r>
    <n v="40.403999999999996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5T17:00:00"/>
  </r>
  <r>
    <n v="1.333333333330966E-3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d v="2016-02-28T15:05:09"/>
  </r>
  <r>
    <n v="5.7335000000000029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06:00:00"/>
  </r>
  <r>
    <n v="15.324999999999999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0T17:02:52"/>
  </r>
  <r>
    <n v="15.103448275862064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08:00:00"/>
  </r>
  <r>
    <n v="0.50299999999999789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15:00:00"/>
  </r>
  <r>
    <n v="1.3028138528138555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09:58:57"/>
  </r>
  <r>
    <n v="0.30285714285713805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d v="2015-05-21T07:45:25"/>
  </r>
  <r>
    <n v="8.879999999999999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5T22:55:00"/>
  </r>
  <r>
    <n v="9.840000000000003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07:12:32"/>
  </r>
  <r>
    <n v="2.4299999999999988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d v="2016-12-29T18:03:55"/>
  </r>
  <r>
    <n v="1.1299999999999977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1:00:28"/>
  </r>
  <r>
    <n v="3.552083333333333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08:17:15"/>
  </r>
  <r>
    <n v="2.3306666666666698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07:25:34"/>
  </r>
  <r>
    <n v="0.81599999999999451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1T22:19:05"/>
  </r>
  <r>
    <n v="22.494285714285709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d v="2016-07-01T20:00:00"/>
  </r>
  <r>
    <n v="1.3668000000000013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d v="2016-08-17T04:05:54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x v="2"/>
    <s v="wearables"/>
    <x v="1332"/>
    <d v="2017-01-26T17:26:4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x v="2"/>
    <s v="wearables"/>
    <x v="1333"/>
    <d v="2014-07-15T18:33:45"/>
  </r>
  <r>
    <n v="10.754135338345861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0:34:47"/>
  </r>
  <r>
    <n v="19.759999999999998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d v="2015-12-05T14:28:22"/>
  </r>
  <r>
    <n v="84.9469999999999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12:43:48"/>
  </r>
  <r>
    <n v="49.382000000000005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05:51:19"/>
  </r>
  <r>
    <n v="3.3033333333333359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1:17:13"/>
  </r>
  <r>
    <n v="6.633999999999995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08:31:55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x v="2"/>
    <s v="wearables"/>
    <x v="1340"/>
    <d v="2014-08-15T06:17:33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06:58:37"/>
  </r>
  <r>
    <n v="0.20000000000000018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d v="2015-07-17T11:35:39"/>
  </r>
  <r>
    <n v="102.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8T19:59:00"/>
  </r>
  <r>
    <n v="377.73333333333335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0:57:1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1:32:39"/>
  </r>
  <r>
    <n v="147.32653061224491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6T17:49:11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07:18:45"/>
  </r>
  <r>
    <n v="101.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04:08:53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5T22:59:00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5T16:18:54"/>
  </r>
  <r>
    <n v="101.265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09:45:44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4T19:59:00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0T16:00:00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1:22:59"/>
  </r>
  <r>
    <n v="122.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02:00:00"/>
  </r>
  <r>
    <n v="182.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4T16:56:00"/>
  </r>
  <r>
    <n v="125.30000000000001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2-28T21:59:00"/>
  </r>
  <r>
    <n v="111.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05:42:03"/>
  </r>
  <r>
    <n v="115.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1:33:10"/>
  </r>
  <r>
    <n v="173.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13:37:00"/>
  </r>
  <r>
    <n v="125.98333333333333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09:12:52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14:25:31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d v="2016-02-14T23:59:00"/>
  </r>
  <r>
    <n v="118.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1364"/>
    <d v="2015-01-07T08:41:46"/>
  </r>
  <r>
    <n v="100.2666666666666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1365"/>
    <d v="2015-03-16T08:35:52"/>
  </r>
  <r>
    <n v="126.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1366"/>
    <d v="2014-11-26T16:54:23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1367"/>
    <d v="2015-11-13T17:04:10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1368"/>
    <d v="2015-06-14T20:34:54"/>
  </r>
  <r>
    <n v="105.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1369"/>
    <d v="2014-04-11T06:15:46"/>
  </r>
  <r>
    <n v="103.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d v="2013-10-15T16:04:50"/>
  </r>
  <r>
    <n v="107.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1371"/>
    <d v="2015-05-07T10:12:22"/>
  </r>
  <r>
    <n v="1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d v="2012-07-12T09:45:32"/>
  </r>
  <r>
    <n v="105.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1373"/>
    <d v="2016-12-30T14:50:33"/>
  </r>
  <r>
    <n v="189.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1374"/>
    <d v="2016-03-24T18:53:08"/>
  </r>
  <r>
    <n v="171.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375"/>
    <d v="2017-01-14T17:35:19"/>
  </r>
  <r>
    <n v="252.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1376"/>
    <d v="2016-12-03T09:03:26"/>
  </r>
  <r>
    <n v="116.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377"/>
    <d v="2017-02-02T20:11:00"/>
  </r>
  <r>
    <n v="203.35000000000002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1378"/>
    <d v="2016-08-01T10:13:30"/>
  </r>
  <r>
    <n v="111.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1379"/>
    <d v="2015-06-05T03:47:56"/>
  </r>
  <r>
    <n v="4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d v="2015-06-08T18:00:00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1381"/>
    <d v="2016-12-28T21:08:45"/>
  </r>
  <r>
    <n v="104.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1382"/>
    <d v="2013-05-06T11:12:16"/>
  </r>
  <r>
    <n v="212.4090909090909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383"/>
    <d v="2016-12-22T17:47:58"/>
  </r>
  <r>
    <n v="124.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1384"/>
    <d v="2015-07-05T09:38:42"/>
  </r>
  <r>
    <n v="110.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1385"/>
    <d v="2016-04-29T04:11:00"/>
  </r>
  <r>
    <n v="218.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d v="2015-07-29T07:31:29"/>
  </r>
  <r>
    <n v="136.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1387"/>
    <d v="2015-06-02T20:30:00"/>
  </r>
  <r>
    <n v="134.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1388"/>
    <d v="2016-10-17T08:14:00"/>
  </r>
  <r>
    <n v="145.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1389"/>
    <d v="2016-08-13T03:32:37"/>
  </r>
  <r>
    <n v="109.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1390"/>
    <d v="2015-04-27T09:12:00"/>
  </r>
  <r>
    <n v="110.2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1391"/>
    <d v="2015-08-21T20:59:00"/>
  </r>
  <r>
    <n v="113.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392"/>
    <d v="2016-03-02T19:43:06"/>
  </r>
  <r>
    <n v="102.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1393"/>
    <d v="2016-08-01T08:22:03"/>
  </r>
  <r>
    <n v="122.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394"/>
    <d v="2017-02-28T19:00:00"/>
  </r>
  <r>
    <n v="111.88571428571427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395"/>
    <d v="2017-01-14T13:48:01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396"/>
    <d v="2015-02-13T15:58:02"/>
  </r>
  <r>
    <n v="113.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1397"/>
    <d v="2016-10-27T13:19:00"/>
  </r>
  <r>
    <n v="109.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1398"/>
    <d v="2016-07-05T12:58:54"/>
  </r>
  <r>
    <n v="126.14444444444443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1399"/>
    <d v="2014-10-06T16:06:13"/>
  </r>
  <r>
    <n v="167.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1400"/>
    <d v="2016-06-11T21:30:00"/>
  </r>
  <r>
    <n v="496.51999999999992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1401"/>
    <d v="2013-05-26T15:54:34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1402"/>
    <d v="2015-04-30T16:16:51"/>
  </r>
  <r>
    <n v="102.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1403"/>
    <d v="2013-07-25T17:30:35"/>
  </r>
  <r>
    <n v="1.6620689655172383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04:14:45"/>
  </r>
  <r>
    <n v="0.41999999999999815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09:20:01"/>
  </r>
  <r>
    <n v="0.12499999999999734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d v="2015-12-12T02:00:00"/>
  </r>
  <r>
    <n v="0.50000000000000044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04:52:58"/>
  </r>
  <r>
    <n v="7.1999999999999957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d v="2015-11-13T13:55:56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d v="2014-12-31T20:12:15"/>
  </r>
  <r>
    <n v="1.6666666666664831E-2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d v="2016-06-02T23:38:40"/>
  </r>
  <r>
    <n v="0.23333333333332984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5T17:25:00"/>
  </r>
  <r>
    <n v="4.571428571428571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3T17:31:39"/>
  </r>
  <r>
    <n v="5.0000000000000044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02:29:30"/>
  </r>
  <r>
    <n v="0.20000000000000018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d v="2017-01-02T22:04:27"/>
  </r>
  <r>
    <n v="18.181818181818176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08:13:11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15:13:39"/>
  </r>
  <r>
    <n v="1.2222222222222245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03:11:00"/>
  </r>
  <r>
    <n v="0.20000000000000018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d v="2016-02-25T02:57:14"/>
  </r>
  <r>
    <n v="7.0634920634920606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02:56:59"/>
  </r>
  <r>
    <n v="2.7272727272727226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08:01:26"/>
  </r>
  <r>
    <n v="0.10000000000000009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13:58:29"/>
  </r>
  <r>
    <n v="0.10400000000000409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0T21:45:04"/>
  </r>
  <r>
    <n v="0.3333333333333299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0:38:51"/>
  </r>
  <r>
    <n v="20.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0:13: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d v="2015-04-28T19:09:19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1:22:00"/>
  </r>
  <r>
    <n v="8.379999999999999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12:26:25"/>
  </r>
  <r>
    <n v="4.5000000000000036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0:06:57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d v="2015-04-09T17:27:22"/>
  </r>
  <r>
    <n v="8.06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1:31:28"/>
  </r>
  <r>
    <n v="31.947058823529417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5T22:03:36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0:43:48"/>
  </r>
  <r>
    <n v="6.7083333333333384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03:00:00"/>
  </r>
  <r>
    <n v="9.9878048780487774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07:00:00"/>
  </r>
  <r>
    <n v="0.10000000000000009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0:43:40"/>
  </r>
  <r>
    <n v="0.77000000000000401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0:24:17"/>
  </r>
  <r>
    <n v="26.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2T20:59:00"/>
  </r>
  <r>
    <n v="3.0000000000000027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d v="2016-04-27T05:55:00"/>
  </r>
  <r>
    <n v="6.6055045871559637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1:55:01"/>
  </r>
  <r>
    <n v="7.6923076923085532E-3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d v="2016-05-26T09:57:43"/>
  </r>
  <r>
    <n v="1.1222222222222245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0:22:49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07:29:18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14:13:29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12:57:4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05:00:5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02:44:38"/>
  </r>
  <r>
    <n v="1.4999999999998348E-2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d v="2016-07-08T09:32:14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d v="2015-05-21T21:25:0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1:28:25"/>
  </r>
  <r>
    <n v="9.9999999999544897E-4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d v="2016-02-19T20:06:37"/>
  </r>
  <r>
    <n v="1.0554089709757797E-2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8T16:00:59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08:52:4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07:42:27"/>
  </r>
  <r>
    <n v="0.85714285714285632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d v="2016-04-24T13:59:00"/>
  </r>
  <r>
    <n v="10.499999999999998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05:39:00"/>
  </r>
  <r>
    <n v="2.9000000000000026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08:02:45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14:30:44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d v="2014-08-10T20:00:00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09:25:0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15:45:00"/>
  </r>
  <r>
    <n v="101.24459999999999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0T16:00:00"/>
  </r>
  <r>
    <n v="108.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07:54:31"/>
  </r>
  <r>
    <n v="147.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12:52:18"/>
  </r>
  <r>
    <n v="163.20000000000002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07:52:38"/>
  </r>
  <r>
    <n v="456.41449999999998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1T19:00:00"/>
  </r>
  <r>
    <n v="107.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1T21:00:00"/>
  </r>
  <r>
    <n v="115.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0:14:45"/>
  </r>
  <r>
    <n v="102.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1T16:20:49"/>
  </r>
  <r>
    <n v="108.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06:21:49"/>
  </r>
  <r>
    <n v="125.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1:51:03"/>
  </r>
  <r>
    <n v="103.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14:58:54"/>
  </r>
  <r>
    <n v="138.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05:01:43"/>
  </r>
  <r>
    <n v="120.51600000000001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15:30:39"/>
  </r>
  <r>
    <n v="112.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09:28:12"/>
  </r>
  <r>
    <n v="188.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19T20:59:00"/>
  </r>
  <r>
    <n v="661.55466666666666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09T17:00:22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2T19:00:00"/>
  </r>
  <r>
    <n v="1181.6142199999999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12:55:13"/>
  </r>
  <r>
    <n v="137.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09T19:59:00"/>
  </r>
  <r>
    <n v="117.04040000000001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09:00:00"/>
  </r>
  <r>
    <n v="2.1000000000000019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d v="2013-11-02T14:09:05"/>
  </r>
  <r>
    <n v="0.10000000000000009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d v="2012-09-06T23:51:00"/>
  </r>
  <r>
    <n v="0.71428571428571175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1T20:37:55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x v="3"/>
    <s v="fiction"/>
    <x v="1484"/>
    <d v="2012-07-21T06:51:00"/>
  </r>
  <r>
    <n v="2.2388059701492491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d v="2015-06-20T11:06:13"/>
  </r>
  <r>
    <n v="0.23999999999999577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d v="2015-02-26T20:02:41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x v="3"/>
    <s v="fiction"/>
    <x v="1487"/>
    <d v="2016-08-02T14:01:11"/>
  </r>
  <r>
    <n v="2.4000000000000021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d v="2014-01-05T05:31:0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x v="3"/>
    <s v="fiction"/>
    <x v="1489"/>
    <d v="2012-11-15T07:40:52"/>
  </r>
  <r>
    <n v="30.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05:27:54"/>
  </r>
  <r>
    <n v="8.3333333333333375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d v="2015-02-15T07:38:00"/>
  </r>
  <r>
    <n v="0.74999999999999512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13:14:06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x v="3"/>
    <s v="fiction"/>
    <x v="1493"/>
    <d v="2013-06-16T12:47:55"/>
  </r>
  <r>
    <n v="8.8999999999999968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07:38:0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x v="3"/>
    <s v="fiction"/>
    <x v="1495"/>
    <d v="2011-08-27T10:57:11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x v="3"/>
    <s v="fiction"/>
    <x v="1496"/>
    <d v="2014-09-16T03:24:19"/>
  </r>
  <r>
    <n v="6.6666666666659324E-3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d v="2013-07-31T11:43:00"/>
  </r>
  <r>
    <n v="1.9000000000000017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d v="2014-09-03T15:36:18"/>
  </r>
  <r>
    <n v="0.24999999999999467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d v="2016-08-04T16:10:33"/>
  </r>
  <r>
    <n v="25.03571428571428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13:42:37"/>
  </r>
  <r>
    <n v="166.33076923076922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06:00:23"/>
  </r>
  <r>
    <n v="101.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14:00:00"/>
  </r>
  <r>
    <n v="107.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0:20:01"/>
  </r>
  <r>
    <n v="277.93846153846158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0:33:00"/>
  </r>
  <r>
    <n v="103.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12:01:00"/>
  </r>
  <r>
    <n v="111.4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0:51:44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0:10:00"/>
  </r>
  <r>
    <n v="110.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06:44:41"/>
  </r>
  <r>
    <n v="123.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14:59:00"/>
  </r>
  <r>
    <n v="101.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1:14:38"/>
  </r>
  <r>
    <n v="111.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07:00:04"/>
  </r>
  <r>
    <n v="558.771428571428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08:25:39"/>
  </r>
  <r>
    <n v="150.01875000000001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07:17:46"/>
  </r>
  <r>
    <n v="106.476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06:20:40"/>
  </r>
  <r>
    <n v="157.1889999999999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5T21:04:57"/>
  </r>
  <r>
    <n v="108.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06:00:00"/>
  </r>
  <r>
    <n v="161.98000000000002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5T22:00:00"/>
  </r>
  <r>
    <n v="205.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1:40:52"/>
  </r>
  <r>
    <n v="103.3638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13:59:00"/>
  </r>
  <r>
    <n v="103.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8T20:00:00"/>
  </r>
  <r>
    <n v="106.81333333333333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6T20:01:31"/>
  </r>
  <r>
    <n v="138.9657471264367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1:55:39"/>
  </r>
  <r>
    <n v="124.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2T16:00:00"/>
  </r>
  <r>
    <n v="207.00000000000003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04:01:30"/>
  </r>
  <r>
    <n v="174.00576923076923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08:52:18"/>
  </r>
  <r>
    <n v="120.32608695652173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8T22:37:27"/>
  </r>
  <r>
    <n v="110.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05:24:46"/>
  </r>
  <r>
    <n v="281.56666666666672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1-31T16:00:00"/>
  </r>
  <r>
    <n v="100.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06:05:20"/>
  </r>
  <r>
    <n v="134.82571428571427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0:24:55"/>
  </r>
  <r>
    <n v="175.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1-30T19:00:00"/>
  </r>
  <r>
    <n v="484.01999999999992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07:00:00"/>
  </r>
  <r>
    <n v="145.14000000000001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1T19:59:00"/>
  </r>
  <r>
    <n v="417.73333333333335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08:11:02"/>
  </r>
  <r>
    <n v="132.42499999999998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14:00:00"/>
  </r>
  <r>
    <n v="250.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1:15:10"/>
  </r>
  <r>
    <n v="179.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0:00:00"/>
  </r>
  <r>
    <n v="102.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0:46:10"/>
  </r>
  <r>
    <n v="135.986099999999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14:03:39"/>
  </r>
  <r>
    <n v="117.8666666666666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5T17:15:00"/>
  </r>
  <r>
    <n v="3.3333333333329662E-2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09:05:38"/>
  </r>
  <r>
    <n v="4.0000000000000036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d v="2015-06-30T15:55:00"/>
  </r>
  <r>
    <n v="0.44444444444444731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d v="2014-11-22T05:13:54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x v="8"/>
    <s v="nature"/>
    <x v="1544"/>
    <d v="2015-03-31T16:18:00"/>
  </r>
  <r>
    <n v="3.3333333333329662E-2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d v="2015-03-02T13:16:00"/>
  </r>
  <r>
    <n v="28.900000000000002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6T21:06:39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x v="8"/>
    <s v="nature"/>
    <x v="1547"/>
    <d v="2017-02-23T02:14:42"/>
  </r>
  <r>
    <n v="8.5714285714285747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d v="2015-11-08T14:10:20"/>
  </r>
  <r>
    <n v="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2T20:15:59"/>
  </r>
  <r>
    <n v="13.466666666666672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02:47:1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x v="8"/>
    <s v="nature"/>
    <x v="1551"/>
    <d v="2015-05-27T11:47:19"/>
  </r>
  <r>
    <n v="49.186046511627914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1552"/>
    <d v="2014-09-30T19:59:00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x v="8"/>
    <s v="nature"/>
    <x v="1553"/>
    <d v="2015-09-01T22:47:2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x v="8"/>
    <s v="nature"/>
    <x v="1554"/>
    <d v="2015-08-01T22:03:1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x v="8"/>
    <s v="nature"/>
    <x v="1555"/>
    <d v="2015-09-17T09:00:00"/>
  </r>
  <r>
    <n v="45.13333333333334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3T19:40:24"/>
  </r>
  <r>
    <n v="4.0000000000000036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d v="2014-09-20T07:40:33"/>
  </r>
  <r>
    <n v="4.6666666666666634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04:12:00"/>
  </r>
  <r>
    <n v="0.3333333333333299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d v="2015-04-28T17:16:39"/>
  </r>
  <r>
    <n v="3.7599999999999967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d v="2014-11-12T17:29:53"/>
  </r>
  <r>
    <n v="0.6700000000000039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d v="2013-11-06T18:00:0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x v="3"/>
    <s v="art books"/>
    <x v="1562"/>
    <d v="2009-12-01T16:50:00"/>
  </r>
  <r>
    <n v="1.4166666666666661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08:49:11"/>
  </r>
  <r>
    <n v="0.10000000000000009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d v="2015-05-28T12:05:00"/>
  </r>
  <r>
    <n v="2.500000000000002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d v="2011-06-08T09:31:01"/>
  </r>
  <r>
    <n v="21.250000000000004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14:00:00"/>
  </r>
  <r>
    <n v="4.1176470588235254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6T16:00:00"/>
  </r>
  <r>
    <n v="13.639999999999997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d v="2014-12-23T17:29:45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x v="3"/>
    <s v="art books"/>
    <x v="1569"/>
    <d v="2013-05-25T08:18:34"/>
  </r>
  <r>
    <n v="41.400000000000006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0:31:22"/>
  </r>
  <r>
    <n v="0.66115702479339067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d v="2015-06-19T10:28:03"/>
  </r>
  <r>
    <n v="5.0000000000000044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15:59:00"/>
  </r>
  <r>
    <n v="2.4777777777777787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3-31T19:59:00"/>
  </r>
  <r>
    <n v="5.0599999999999978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14:15:29"/>
  </r>
  <r>
    <n v="22.909999999999997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04:34:56"/>
  </r>
  <r>
    <n v="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d v="2015-06-30T13:06:08"/>
  </r>
  <r>
    <n v="0.54999999999999494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12:20:48"/>
  </r>
  <r>
    <n v="10.806536636794938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d v="2010-09-01T18:00:00"/>
  </r>
  <r>
    <n v="0.84008400840084319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15:54:51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x v="3"/>
    <s v="art books"/>
    <x v="1580"/>
    <d v="2012-05-20T17:12:06"/>
  </r>
  <r>
    <n v="0.50000000000000044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d v="2015-12-19T02:46:30"/>
  </r>
  <r>
    <n v="9.2999999999999972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d v="2015-10-26T13:20:00"/>
  </r>
  <r>
    <n v="7.5000000000002842E-2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d v="2014-09-25T13:43:11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x v="8"/>
    <s v="places"/>
    <x v="1584"/>
    <d v="2014-05-30T07:35:01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03:00:00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x v="8"/>
    <s v="places"/>
    <x v="1586"/>
    <d v="2015-04-04T17:30:22"/>
  </r>
  <r>
    <n v="1.3333333333331865E-2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d v="2014-12-13T14:49:25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x v="8"/>
    <s v="places"/>
    <x v="1588"/>
    <d v="2015-01-31T12:12:00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x v="8"/>
    <s v="places"/>
    <x v="1589"/>
    <d v="2015-10-09T15:38:06"/>
  </r>
  <r>
    <n v="1.7000000000000015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12:34:24"/>
  </r>
  <r>
    <n v="29.228571428571428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08:25:41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x v="8"/>
    <s v="places"/>
    <x v="1592"/>
    <d v="2015-03-27T16:44:45"/>
  </r>
  <r>
    <n v="1.3636363636360116E-2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d v="2015-02-28T12:17:35"/>
  </r>
  <r>
    <n v="20.499999999999996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08:21:00"/>
  </r>
  <r>
    <n v="0.28000000000000247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d v="2014-06-18T12:13:00"/>
  </r>
  <r>
    <n v="2.3076923076923106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d v="2014-12-13T03:19:29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x v="8"/>
    <s v="places"/>
    <x v="1597"/>
    <d v="2016-09-20T00:29:57"/>
  </r>
  <r>
    <n v="0.12499999999999734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d v="2015-07-26T08:00:58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x v="8"/>
    <s v="places"/>
    <x v="1599"/>
    <d v="2016-04-08T03:56:16"/>
  </r>
  <r>
    <n v="7.3400000000000016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4T21:11:00"/>
  </r>
  <r>
    <n v="108.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1601"/>
    <d v="2011-05-04T18:13:53"/>
  </r>
  <r>
    <n v="100.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1602"/>
    <d v="2011-10-14T15:00:00"/>
  </r>
  <r>
    <n v="100.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1603"/>
    <d v="2012-01-27T20:04:19"/>
  </r>
  <r>
    <n v="122.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1604"/>
    <d v="2012-03-17T11:17:15"/>
  </r>
  <r>
    <n v="100.69333333333334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1605"/>
    <d v="2011-07-31T23:00:00"/>
  </r>
  <r>
    <n v="101.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606"/>
    <d v="2011-03-23T17:40:38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1607"/>
    <d v="2012-06-14T11:24:11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1608"/>
    <d v="2013-12-31T21:26:00"/>
  </r>
  <r>
    <n v="118.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d v="2011-11-02T00:00:00"/>
  </r>
  <r>
    <n v="271.84999999999997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1610"/>
    <d v="2012-12-15T14:11:50"/>
  </r>
  <r>
    <n v="125.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1611"/>
    <d v="2013-06-04T16:00:32"/>
  </r>
  <r>
    <n v="110.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2"/>
    <d v="2013-01-02T12:59:44"/>
  </r>
  <r>
    <n v="101.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1613"/>
    <d v="2012-07-21T17:40:02"/>
  </r>
  <r>
    <n v="102.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1614"/>
    <d v="2014-08-03T09:00:00"/>
  </r>
  <r>
    <n v="114.12499999999999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1615"/>
    <d v="2011-12-12T18:13:16"/>
  </r>
  <r>
    <n v="104.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1616"/>
    <d v="2012-11-22T14:00:00"/>
  </r>
  <r>
    <n v="145.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1617"/>
    <d v="2013-11-01T11:00:00"/>
  </r>
  <r>
    <n v="105.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618"/>
    <d v="2013-03-08T07:42:15"/>
  </r>
  <r>
    <n v="133.33333333333331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619"/>
    <d v="2014-09-14T20:28:06"/>
  </r>
  <r>
    <n v="112.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1620"/>
    <d v="2013-02-23T00:09:00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1621"/>
    <d v="2012-05-27T19:59:00"/>
  </r>
  <r>
    <n v="101.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1622"/>
    <d v="2014-12-16T23:59:00"/>
  </r>
  <r>
    <n v="101.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1623"/>
    <d v="2013-08-27T08:31:29"/>
  </r>
  <r>
    <n v="1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4"/>
    <d v="2013-01-09T00:48:55"/>
  </r>
  <r>
    <n v="155.33333333333331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625"/>
    <d v="2012-09-11T08:47:33"/>
  </r>
  <r>
    <n v="101.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1626"/>
    <d v="2013-12-01T13:21:07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1627"/>
    <d v="2012-11-25T20:59:00"/>
  </r>
  <r>
    <n v="100.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1628"/>
    <d v="2014-06-17T09:41:22"/>
  </r>
  <r>
    <n v="103.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629"/>
    <d v="2014-02-20T12:48:53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630"/>
    <d v="2012-03-01T22:59:00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1631"/>
    <d v="2012-10-12T12:37:41"/>
  </r>
  <r>
    <n v="101.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1632"/>
    <d v="2011-09-24T00:10:54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633"/>
    <d v="2012-01-15T21:00:00"/>
  </r>
  <r>
    <n v="100.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1634"/>
    <d v="2011-06-01T21:59:00"/>
  </r>
  <r>
    <n v="125.30000000000001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1635"/>
    <d v="2016-07-11T12:51:01"/>
  </r>
  <r>
    <n v="103.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1636"/>
    <d v="2011-06-11T20:00:00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7"/>
    <d v="2009-12-31T15:39:00"/>
  </r>
  <r>
    <n v="1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638"/>
    <d v="2013-02-28T13:25:00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1639"/>
    <d v="2012-03-03T07:39:25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1640"/>
    <d v="2010-08-02T17:59:00"/>
  </r>
  <r>
    <n v="101.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1"/>
    <d v="2014-12-19T06:19:04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1642"/>
    <d v="2011-06-13T16:35:27"/>
  </r>
  <r>
    <n v="124.69999999999999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643"/>
    <d v="2012-09-24T11:46:52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1644"/>
    <d v="2012-11-21T18:26:00"/>
  </r>
  <r>
    <n v="110.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5"/>
    <d v="2013-09-18T06:49:00"/>
  </r>
  <r>
    <n v="110.2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1646"/>
    <d v="2014-08-14T10:11:00"/>
  </r>
  <r>
    <n v="104.71999999999998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1647"/>
    <d v="2012-06-09T01:49:37"/>
  </r>
  <r>
    <n v="125.2608695652174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1648"/>
    <d v="2011-03-20T07:54:42"/>
  </r>
  <r>
    <n v="100.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1649"/>
    <d v="2014-05-23T08:25:55"/>
  </r>
  <r>
    <n v="141.55000000000001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1650"/>
    <d v="2013-10-09T02:27:17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5T22:59:00"/>
  </r>
  <r>
    <n v="100.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1652"/>
    <d v="2013-11-24T04:49:53"/>
  </r>
  <r>
    <n v="174.2304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1653"/>
    <d v="2011-04-24T12:01:36"/>
  </r>
  <r>
    <n v="119.90909090909092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1654"/>
    <d v="2012-04-18T13:22:40"/>
  </r>
  <r>
    <n v="142.86666666666665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1655"/>
    <d v="2012-04-05T10:00:20"/>
  </r>
  <r>
    <n v="100.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1656"/>
    <d v="2012-12-13T14:17:32"/>
  </r>
  <r>
    <n v="104.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1657"/>
    <d v="2012-05-24T10:46:08"/>
  </r>
  <r>
    <n v="132.23333333333335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1658"/>
    <d v="2012-12-18T06:20:00"/>
  </r>
  <r>
    <n v="112.80000000000001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1659"/>
    <d v="2013-12-17T04:00:00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1660"/>
    <d v="2016-04-30T13:59:00"/>
  </r>
  <r>
    <n v="102.50632911392405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661"/>
    <d v="2016-01-17T13:00:00"/>
  </r>
  <r>
    <n v="102.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1662"/>
    <d v="2011-12-30T21:45:36"/>
  </r>
  <r>
    <n v="1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3"/>
    <d v="2015-01-31T16:31:47"/>
  </r>
  <r>
    <n v="122.40879999999999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664"/>
    <d v="2012-03-15T19:59:00"/>
  </r>
  <r>
    <n v="119.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665"/>
    <d v="2011-02-21T19:00:00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1666"/>
    <d v="2013-03-27T21:04:33"/>
  </r>
  <r>
    <n v="126.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1667"/>
    <d v="2014-03-10T22:59:00"/>
  </r>
  <r>
    <n v="102.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1668"/>
    <d v="2011-11-27T20:35:39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9"/>
    <d v="2016-05-31T13:14:36"/>
  </r>
  <r>
    <n v="102.60000000000001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1670"/>
    <d v="2010-07-04T20:00:00"/>
  </r>
  <r>
    <n v="100.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1671"/>
    <d v="2016-08-01T05:03:34"/>
  </r>
  <r>
    <n v="112.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1672"/>
    <d v="2012-06-04T07:45:30"/>
  </r>
  <r>
    <n v="128.09523809523807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1673"/>
    <d v="2015-03-06T13:04:52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1674"/>
    <d v="2016-08-17T22:59:00"/>
  </r>
  <r>
    <n v="137.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1675"/>
    <d v="2011-10-16T14:03:00"/>
  </r>
  <r>
    <n v="115.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1676"/>
    <d v="2012-04-20T19:59:00"/>
  </r>
  <r>
    <n v="111.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1677"/>
    <d v="2016-04-15T21:59:00"/>
  </r>
  <r>
    <n v="118.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678"/>
    <d v="2014-02-06T12:31:11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9"/>
    <d v="2011-07-21T17:39:05"/>
  </r>
  <r>
    <n v="117.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80"/>
    <d v="2014-07-12T10:11:07"/>
  </r>
  <r>
    <n v="101.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1681"/>
    <d v="2017-03-28T18:00:0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x v="4"/>
    <s v="faith"/>
    <x v="1682"/>
    <d v="2017-04-13T20:07:40"/>
  </r>
  <r>
    <n v="21.714285714285719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3"/>
    <d v="2017-04-07T10:45:38"/>
  </r>
  <r>
    <n v="109.125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1684"/>
    <d v="2017-03-17T10:34:01"/>
  </r>
  <r>
    <n v="102.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5"/>
    <d v="2017-03-23T21:00:23"/>
  </r>
  <r>
    <n v="0.3600000000000047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6"/>
    <d v="2017-04-27T11:15:19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12:15:00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1688"/>
    <d v="2017-04-09T03:49:54"/>
  </r>
  <r>
    <n v="100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1689"/>
    <d v="2017-03-16T13:37:10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1690"/>
    <d v="2017-04-06T01:20:42"/>
  </r>
  <r>
    <n v="33.473333333333329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1691"/>
    <d v="2017-04-02T17:00:00"/>
  </r>
  <r>
    <n v="47.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1692"/>
    <d v="2017-03-26T15:59:00"/>
  </r>
  <r>
    <n v="9.3333333333333375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3"/>
    <d v="2017-04-09T12:00:00"/>
  </r>
  <r>
    <n v="4.9999999999994493E-2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4"/>
    <d v="2017-03-26T20:36:00"/>
  </r>
  <r>
    <n v="11.708333333333332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1695"/>
    <d v="2017-04-09T17:00:0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x v="4"/>
    <s v="faith"/>
    <x v="1696"/>
    <d v="2017-03-31T16:40:11"/>
  </r>
  <r>
    <n v="20.208000000000006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1697"/>
    <d v="2017-04-09T15:47: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x v="4"/>
    <s v="faith"/>
    <x v="1698"/>
    <d v="2017-03-25T19:33:00"/>
  </r>
  <r>
    <n v="4.2311459353574943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9"/>
    <d v="2017-04-11T12:44:05"/>
  </r>
  <r>
    <n v="26.0600000000000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1700"/>
    <d v="2017-03-31T20:00:00"/>
  </r>
  <r>
    <n v="0.1980198019801982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07:56:45"/>
  </r>
  <r>
    <n v="6.0606060606094303E-3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2"/>
    <d v="2015-03-30T11:52:30"/>
  </r>
  <r>
    <n v="1.0199999999999987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0T22:45:37"/>
  </r>
  <r>
    <n v="65.100000000000009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704"/>
    <d v="2015-02-15T19:21:13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x v="4"/>
    <s v="faith"/>
    <x v="1705"/>
    <d v="2015-09-09T08:00:0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x v="4"/>
    <s v="faith"/>
    <x v="1706"/>
    <d v="2015-08-22T23:21:12"/>
  </r>
  <r>
    <n v="9.7400000000000038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1707"/>
    <d v="2016-03-28T08:18:15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x v="4"/>
    <s v="faith"/>
    <x v="1708"/>
    <d v="2016-05-01T12:48:26"/>
  </r>
  <r>
    <n v="4.8571428571428594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9"/>
    <d v="2014-08-31T11:39:00"/>
  </r>
  <r>
    <n v="0.68000000000000282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10"/>
    <d v="2016-01-18T05:00:00"/>
  </r>
  <r>
    <n v="10.499999999999998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07:30:3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x v="4"/>
    <s v="faith"/>
    <x v="1712"/>
    <d v="2015-06-30T13:55:53"/>
  </r>
  <r>
    <n v="1.6666666666666718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3"/>
    <d v="2014-10-05T11:13:32"/>
  </r>
  <r>
    <n v="7.8679999999999968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1714"/>
    <d v="2015-05-01T14:02:41"/>
  </r>
  <r>
    <n v="0.21999999999999797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0T19:22:00"/>
  </r>
  <r>
    <n v="7.4999999999999956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6"/>
    <d v="2016-12-09T06:51:39"/>
  </r>
  <r>
    <n v="42.725880551301685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1717"/>
    <d v="2016-04-20T20:00:00"/>
  </r>
  <r>
    <n v="0.214285714285711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3T20:59:00"/>
  </r>
  <r>
    <n v="0.87500000000000355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719"/>
    <d v="2014-09-17T04:49:51"/>
  </r>
  <r>
    <n v="5.6250000000000018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1720"/>
    <d v="2014-11-09T11:47:51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x v="4"/>
    <s v="faith"/>
    <x v="1721"/>
    <d v="2015-12-11T03:04:23"/>
  </r>
  <r>
    <n v="3.472222222222765E-2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2"/>
    <d v="2016-04-02T16:10:00"/>
  </r>
  <r>
    <n v="6.4999999999999947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1723"/>
    <d v="2015-06-30T22:00:00"/>
  </r>
  <r>
    <n v="0.5833333333333357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4"/>
    <d v="2014-10-30T14:22:42"/>
  </r>
  <r>
    <n v="10.18181818181818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1725"/>
    <d v="2014-08-24T15:14:09"/>
  </r>
  <r>
    <n v="33.784615384615378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d v="2014-06-27T14:04:24"/>
  </r>
  <r>
    <n v="3.3333333333329662E-2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7"/>
    <d v="2015-04-05T03:00:00"/>
  </r>
  <r>
    <n v="68.399999999999991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1728"/>
    <d v="2015-10-21T07:01:1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x v="4"/>
    <s v="faith"/>
    <x v="1729"/>
    <d v="2016-06-09T17:15:06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x v="4"/>
    <s v="faith"/>
    <x v="1730"/>
    <d v="2015-10-24T18:06:23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x v="4"/>
    <s v="faith"/>
    <x v="1731"/>
    <d v="2015-06-11T07:00:0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x v="4"/>
    <s v="faith"/>
    <x v="1732"/>
    <d v="2016-01-15T21:00:00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x v="4"/>
    <s v="faith"/>
    <x v="1733"/>
    <d v="2016-09-13T13:30:00"/>
  </r>
  <r>
    <n v="2.2222222222223476E-2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4"/>
    <d v="2015-05-07T16:52:36"/>
  </r>
  <r>
    <n v="10.999999999999998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1:32:25"/>
  </r>
  <r>
    <n v="0.73333333333333028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6"/>
    <d v="2015-11-08T13:40:33"/>
  </r>
  <r>
    <n v="21.250000000000004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1737"/>
    <d v="2015-07-20T14:46:32"/>
  </r>
  <r>
    <n v="0.40000000000000036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8"/>
    <d v="2014-10-02T12:59:02"/>
  </r>
  <r>
    <n v="0.10000000000000009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9"/>
    <d v="2016-05-04T11:58:5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x v="4"/>
    <s v="faith"/>
    <x v="1740"/>
    <d v="2015-07-16T11:37:02"/>
  </r>
  <r>
    <n v="110.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07:04:31"/>
  </r>
  <r>
    <n v="108.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13:00:00"/>
  </r>
  <r>
    <n v="100.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6T19:59:00"/>
  </r>
  <r>
    <n v="118.45454545454545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05:31:17"/>
  </r>
  <r>
    <n v="114.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1T18:00:00"/>
  </r>
  <r>
    <n v="148.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3T18:00:00"/>
  </r>
  <r>
    <n v="104.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07:00:00"/>
  </r>
  <r>
    <n v="129.94800000000001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14:49:03"/>
  </r>
  <r>
    <n v="123.48756218905473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1:00:00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12:05:04"/>
  </r>
  <r>
    <n v="102.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09:45:23"/>
  </r>
  <r>
    <n v="260.16666666666663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3T22:04:42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08:59:28"/>
  </r>
  <r>
    <n v="110.52941176470587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12:02:33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d v="2015-10-05T10:56:01"/>
  </r>
  <r>
    <n v="102.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d v="2016-08-28T20:01:09"/>
  </r>
  <r>
    <n v="115.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1:29:00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14:56:32"/>
  </r>
  <r>
    <n v="106.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0:53:49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08:08:33"/>
  </r>
  <r>
    <n v="1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05:37:40"/>
  </r>
  <r>
    <n v="8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15:34:05"/>
  </r>
  <r>
    <n v="101.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12:50:40"/>
  </r>
  <r>
    <n v="19.599999999999994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03:39:39"/>
  </r>
  <r>
    <n v="59.467839999999995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15:31:52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d v="2014-08-25T12:38:08"/>
  </r>
  <r>
    <n v="45.720000000000006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07:48:04"/>
  </r>
  <r>
    <n v="3.7399999999999989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05:27:24"/>
  </r>
  <r>
    <n v="2.7024999999999966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1:39:19"/>
  </r>
  <r>
    <n v="56.51428571428572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0:43:14"/>
  </r>
  <r>
    <n v="21.30952380952381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15:30:40"/>
  </r>
  <r>
    <n v="15.600000000000003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09:13:56"/>
  </r>
  <r>
    <n v="6.2566666666666659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0:14:58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06:59:00"/>
  </r>
  <r>
    <n v="65.101538461538453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15:26:00"/>
  </r>
  <r>
    <n v="6.6999999999999948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d v="2014-10-29T14:57:51"/>
  </r>
  <r>
    <n v="13.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0:34:13"/>
  </r>
  <r>
    <n v="1.9900000000000029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1:43:15"/>
  </r>
  <r>
    <n v="36.236363636363635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08:36:20"/>
  </r>
  <r>
    <n v="39.743333333333332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06:25:10"/>
  </r>
  <r>
    <n v="25.76363636363636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06:49:05"/>
  </r>
  <r>
    <n v="15.491428571428568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05:48:09"/>
  </r>
  <r>
    <n v="23.692500000000006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14:47:58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0T19:25:00"/>
  </r>
  <r>
    <n v="20.220833333333331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5T16:00:00"/>
  </r>
  <r>
    <n v="47.631578947368425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05:12:57"/>
  </r>
  <r>
    <n v="15.329999999999998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06:43:57"/>
  </r>
  <r>
    <n v="1.3818181818181841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d v="2014-10-31T14:45:42"/>
  </r>
  <r>
    <n v="0.50000000000000044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d v="2015-01-11T22:00:03"/>
  </r>
  <r>
    <n v="4.9575757575757606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08:11:18"/>
  </r>
  <r>
    <n v="3.5666666666666624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d v="2015-01-29T09:46:05"/>
  </r>
  <r>
    <n v="61.124000000000002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09T22:59:00"/>
  </r>
  <r>
    <n v="1.3333333333333308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14:24:00"/>
  </r>
  <r>
    <n v="11.077777777777776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05:13:42"/>
  </r>
  <r>
    <n v="38.735714285714288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08:00:00"/>
  </r>
  <r>
    <n v="22.05263157894737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02:32:46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05:39:49"/>
  </r>
  <r>
    <n v="13.637500000000003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3T23:50:33"/>
  </r>
  <r>
    <n v="1.7457500000000015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13:13:28"/>
  </r>
  <r>
    <n v="20.449632511889327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06:32:50"/>
  </r>
  <r>
    <n v="13.852941176470591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04:10:00"/>
  </r>
  <r>
    <n v="48.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13:59:00"/>
  </r>
  <r>
    <n v="30.800000000000004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3T17:43:02"/>
  </r>
  <r>
    <n v="35.174193548387102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09:16:44"/>
  </r>
  <r>
    <n v="36.404444444444437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0:00:00"/>
  </r>
  <r>
    <n v="2.9549999999999965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806"/>
    <d v="2014-09-30T07:19:09"/>
  </r>
  <r>
    <n v="11.060000000000002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807"/>
    <d v="2014-09-27T17:38:33"/>
  </r>
  <r>
    <n v="41.407142857142851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08:20:30"/>
  </r>
  <r>
    <n v="10.857142857142854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13:47:19"/>
  </r>
  <r>
    <n v="3.3333333333333326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13:50:26"/>
  </r>
  <r>
    <n v="7.407407407407085E-2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3T20:00:00"/>
  </r>
  <r>
    <n v="13.30769230769231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2T23:38:56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d v="2014-08-08T13:20:12"/>
  </r>
  <r>
    <n v="49.183333333333337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7T23:32:16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d v="2015-07-01T13:45:37"/>
  </r>
  <r>
    <n v="2.0360000000000045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1:00:00"/>
  </r>
  <r>
    <n v="52.327777777777776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d v="2017-01-29T22:59:00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d v="2015-04-02T20:37:30"/>
  </r>
  <r>
    <n v="2.083333333333337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d v="2014-07-30T10:03:16"/>
  </r>
  <r>
    <n v="6.5653846153846178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1820"/>
    <d v="2015-03-31T17:01:30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821"/>
    <d v="2012-03-02T23:39:27"/>
  </r>
  <r>
    <n v="100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822"/>
    <d v="2014-01-31T11:01:00"/>
  </r>
  <r>
    <n v="115.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1823"/>
    <d v="2012-10-24T08:26:16"/>
  </r>
  <r>
    <n v="100.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d v="2014-01-07T18:08:00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d v="2013-07-11T12:01:43"/>
  </r>
  <r>
    <n v="1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826"/>
    <d v="2014-02-17T14:10:17"/>
  </r>
  <r>
    <n v="100.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827"/>
    <d v="2011-03-02T23:49:21"/>
  </r>
  <r>
    <n v="100.16000000000001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1828"/>
    <d v="2014-05-09T14:00:00"/>
  </r>
  <r>
    <n v="166.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829"/>
    <d v="2011-01-21T14:00:00"/>
  </r>
  <r>
    <n v="101.53333333333335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830"/>
    <d v="2014-02-24T08:25:07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1831"/>
    <d v="2012-05-12T15:54:23"/>
  </r>
  <r>
    <n v="142.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2"/>
    <d v="2011-03-04T04:57:07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3"/>
    <d v="2013-03-01T23:59:00"/>
  </r>
  <r>
    <n v="118.04999999999998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834"/>
    <d v="2015-01-24T15:08:15"/>
  </r>
  <r>
    <n v="1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1835"/>
    <d v="2016-03-31T07:51:11"/>
  </r>
  <r>
    <n v="200.34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836"/>
    <d v="2013-02-17T11:25:29"/>
  </r>
  <r>
    <n v="306.83333333333331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837"/>
    <d v="2012-03-17T16:08:55"/>
  </r>
  <r>
    <n v="100.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1838"/>
    <d v="2011-09-30T19:00:00"/>
  </r>
  <r>
    <n v="205.29999999999998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1839"/>
    <d v="2016-10-01T09:19:42"/>
  </r>
  <r>
    <n v="108.88888888888889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1840"/>
    <d v="2013-05-06T20:59:00"/>
  </r>
  <r>
    <n v="101.75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1841"/>
    <d v="2014-05-19T20:59:00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842"/>
    <d v="2015-03-01T21:59:00"/>
  </r>
  <r>
    <n v="124.006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843"/>
    <d v="2011-02-20T15:52:34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d v="2011-06-10T19:00:00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1845"/>
    <d v="2016-06-16T20:55:00"/>
  </r>
  <r>
    <n v="137.9266666666666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1846"/>
    <d v="2012-12-15T07:36:17"/>
  </r>
  <r>
    <n v="120.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1847"/>
    <d v="2015-04-20T21:40:32"/>
  </r>
  <r>
    <n v="107.3666666666666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1848"/>
    <d v="2011-07-30T22:59:00"/>
  </r>
  <r>
    <n v="100.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1849"/>
    <d v="2012-10-17T12:17:39"/>
  </r>
  <r>
    <n v="101.52222222222223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1850"/>
    <d v="2014-07-10T15:01:40"/>
  </r>
  <r>
    <n v="100.076923076923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1851"/>
    <d v="2014-07-27T17:00:00"/>
  </r>
  <r>
    <n v="116.96666666666667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1852"/>
    <d v="2015-04-24T16:00:00"/>
  </r>
  <r>
    <n v="101.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1853"/>
    <d v="2012-11-13T18:26:57"/>
  </r>
  <r>
    <n v="102.12366666666665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1854"/>
    <d v="2013-05-23T16:30:37"/>
  </r>
  <r>
    <n v="154.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1855"/>
    <d v="2014-01-06T04:55:40"/>
  </r>
  <r>
    <n v="101.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1856"/>
    <d v="2014-07-18T12:31:12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857"/>
    <d v="2014-09-12T10:26:53"/>
  </r>
  <r>
    <n v="108.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1858"/>
    <d v="2011-12-15T21:48:41"/>
  </r>
  <r>
    <n v="131.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859"/>
    <d v="2011-09-22T10:28:49"/>
  </r>
  <r>
    <n v="133.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860"/>
    <d v="2014-02-06T09:01:24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x v="6"/>
    <s v="mobile games"/>
    <x v="1861"/>
    <d v="2015-01-25T23:12:21"/>
  </r>
  <r>
    <n v="8.0833333333333321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862"/>
    <d v="2017-03-07T23:30:00"/>
  </r>
  <r>
    <n v="0.40000000000000036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1:08:05"/>
  </r>
  <r>
    <n v="42.892307692307696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09:11:40"/>
  </r>
  <r>
    <n v="3.6363636363612173E-3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1:49:07"/>
  </r>
  <r>
    <n v="0.50000000000000044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2-28T20:00:00"/>
  </r>
  <r>
    <n v="4.9999999999994493E-2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d v="2016-11-05T14:11:52"/>
  </r>
  <r>
    <n v="4.867999999999995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4T23:59:0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x v="6"/>
    <s v="mobile games"/>
    <x v="1869"/>
    <d v="2017-01-03T16:04:09"/>
  </r>
  <r>
    <n v="10.31428571428571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0T20:17:00"/>
  </r>
  <r>
    <n v="71.78461538461537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1:48:21"/>
  </r>
  <r>
    <n v="1.0600000000000054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29T19:06:42"/>
  </r>
  <r>
    <n v="0.44999999999999485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08:45:00"/>
  </r>
  <r>
    <n v="1.6249999999995435E-2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15:15:33"/>
  </r>
  <r>
    <n v="0.50999999999999934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d v="2016-08-06T13:35:0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x v="6"/>
    <s v="mobile games"/>
    <x v="1876"/>
    <d v="2014-06-15T22:50:0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x v="6"/>
    <s v="mobile games"/>
    <x v="1877"/>
    <d v="2015-02-28T16:42:05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x v="6"/>
    <s v="mobile games"/>
    <x v="1878"/>
    <d v="2014-06-12T16:12:35"/>
  </r>
  <r>
    <n v="0.11999999999999789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06:35:29"/>
  </r>
  <r>
    <n v="20.079999999999998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04:36:20"/>
  </r>
  <r>
    <n v="172.68449999999999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09T18:39:49"/>
  </r>
  <r>
    <n v="100.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15:48:00"/>
  </r>
  <r>
    <n v="104.8048048048048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1883"/>
    <d v="2012-04-08T13:45:08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04:00:00"/>
  </r>
  <r>
    <n v="116.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14:00:00"/>
  </r>
  <r>
    <n v="102.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14:45:38"/>
  </r>
  <r>
    <n v="111.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1887"/>
    <d v="2015-12-03T13:30:00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5-31T20:59:00"/>
  </r>
  <r>
    <n v="106.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0:02:26"/>
  </r>
  <r>
    <n v="144.58441666666667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0:52:08"/>
  </r>
  <r>
    <n v="105.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1T22:00:00"/>
  </r>
  <r>
    <n v="136.60000000000002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07:18:01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5T19:59:00"/>
  </r>
  <r>
    <n v="114.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d v="2012-02-12T13:43:03"/>
  </r>
  <r>
    <n v="101.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09:55:22"/>
  </r>
  <r>
    <n v="123.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d v="2012-04-12T09:02:45"/>
  </r>
  <r>
    <n v="102.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13:00:00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0:00:00"/>
  </r>
  <r>
    <n v="133.33333333333331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13:36:06"/>
  </r>
  <r>
    <n v="109.3644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1:59:00"/>
  </r>
  <r>
    <n v="2.6969696969696977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d v="2015-05-22T05:00:00"/>
  </r>
  <r>
    <n v="1.2000000000000011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d v="2015-03-04T10:57:27"/>
  </r>
  <r>
    <n v="46.599999999999994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0:29:51"/>
  </r>
  <r>
    <n v="0.10000000000000009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08:27:01"/>
  </r>
  <r>
    <n v="0.16800000000000148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d v="2014-09-07T14:13:14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08:06:23"/>
  </r>
  <r>
    <n v="0.28333333333333544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d v="2014-05-23T06:05:25"/>
  </r>
  <r>
    <n v="1.732000000000000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d v="2016-12-29T14:01:40"/>
  </r>
  <r>
    <n v="14.111428571428576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02:17:59"/>
  </r>
  <r>
    <n v="39.395294117647062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14:45:00"/>
  </r>
  <r>
    <n v="2.3529411764711128E-2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d v="2014-08-08T16:48:54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3T21:26:00"/>
  </r>
  <r>
    <n v="1.3270833333333343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d v="2014-10-08T04:16:18"/>
  </r>
  <r>
    <n v="9.0090090090090058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0-31T19:59:00"/>
  </r>
  <r>
    <n v="1.6000000000000014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1T17:10:22"/>
  </r>
  <r>
    <n v="0.50999999999999934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d v="2016-11-07T10:12:55"/>
  </r>
  <r>
    <n v="52.570512820512818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09T22:28:53"/>
  </r>
  <r>
    <n v="1.0399999999999965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0:57:31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1919"/>
    <d v="2015-05-19T13:00:49"/>
  </r>
  <r>
    <n v="43.03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15:00:00"/>
  </r>
  <r>
    <n v="136.79999999999998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d v="2012-07-13T21:19:03"/>
  </r>
  <r>
    <n v="115.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1922"/>
    <d v="2013-12-11T22:08:27"/>
  </r>
  <r>
    <n v="240.79999999999998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6T20:59:00"/>
  </r>
  <r>
    <n v="114.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d v="2014-01-15T11:33:00"/>
  </r>
  <r>
    <n v="110.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0T16:00:00"/>
  </r>
  <r>
    <n v="195.37933333333336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1T16:26:00"/>
  </r>
  <r>
    <n v="103.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7T20:59:00"/>
  </r>
  <r>
    <n v="103.13725490196077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07:33:14"/>
  </r>
  <r>
    <n v="100.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d v="2011-07-04T16:31:06"/>
  </r>
  <r>
    <n v="1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05:24:42"/>
  </r>
  <r>
    <n v="120.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1T19:30:00"/>
  </r>
  <r>
    <n v="106.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1:26:13"/>
  </r>
  <r>
    <n v="172.4333333333333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6T19:08:27"/>
  </r>
  <r>
    <n v="123.61999999999999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4T21:00:00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d v="2014-06-20T20:59:00"/>
  </r>
  <r>
    <n v="116.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5T21:59:00"/>
  </r>
  <r>
    <n v="187.245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4T19:59:00"/>
  </r>
  <r>
    <n v="115.93333333333334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1T21:00:00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1939"/>
    <d v="2013-03-10T14:38:28"/>
  </r>
  <r>
    <n v="170.92307692307691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4T19:59:00"/>
  </r>
  <r>
    <n v="126.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4T22:58:51"/>
  </r>
  <r>
    <n v="138.44033333333331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1:52:20"/>
  </r>
  <r>
    <n v="1705.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0T22:28:36"/>
  </r>
  <r>
    <n v="788.0555000000000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06:01:30"/>
  </r>
  <r>
    <n v="348.01799999999997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1T22:02:38"/>
  </r>
  <r>
    <n v="149.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19T18:36:01"/>
  </r>
  <r>
    <n v="100.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2T21:59:00"/>
  </r>
  <r>
    <n v="800.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09:02:00"/>
  </r>
  <r>
    <n v="106.00260000000002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02:09:11"/>
  </r>
  <r>
    <n v="200.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1T20:21:13"/>
  </r>
  <r>
    <n v="212.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03:05:37"/>
  </r>
  <r>
    <n v="198.47237142857145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06:33:35"/>
  </r>
  <r>
    <n v="225.94666666666666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1T19:00:00"/>
  </r>
  <r>
    <n v="698.94800000000009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1T21:00:00"/>
  </r>
  <r>
    <n v="398.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1:00:00"/>
  </r>
  <r>
    <n v="294.0333333333333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13:10:05"/>
  </r>
  <r>
    <n v="167.50470000000001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6T18:21:53"/>
  </r>
  <r>
    <n v="1435.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14:42:41"/>
  </r>
  <r>
    <n v="156.73439999999999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09-30T16:00:00"/>
  </r>
  <r>
    <n v="117.90285714285713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0:42:21"/>
  </r>
  <r>
    <n v="1105.3811999999998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5T19:59:00"/>
  </r>
  <r>
    <n v="192.92500000000001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0:43:56"/>
  </r>
  <r>
    <n v="126.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d v="2014-09-16T02:18:54"/>
  </r>
  <r>
    <n v="259.57748878923763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1T22:32:52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1T17:00:00"/>
  </r>
  <r>
    <n v="206.74308999999997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04:58:18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07:55:29"/>
  </r>
  <r>
    <n v="284.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07:05:15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1:01:08"/>
  </r>
  <r>
    <n v="1131.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19T19:38:21"/>
  </r>
  <r>
    <n v="263.02771750000005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4T20:00:00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7T17:17:24"/>
  </r>
  <r>
    <n v="256.83081313131311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5T23:00:00"/>
  </r>
  <r>
    <n v="375.49599999999998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0:01:09"/>
  </r>
  <r>
    <n v="208.70837499999996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0:07:31"/>
  </r>
  <r>
    <n v="346.6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13:35:25"/>
  </r>
  <r>
    <n v="402.33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8T23:59:00"/>
  </r>
  <r>
    <n v="1026.84513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1T23:00:00"/>
  </r>
  <r>
    <n v="114.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8T20:59:00"/>
  </r>
  <r>
    <n v="354.82402000000002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04:01:02"/>
  </r>
  <r>
    <n v="5.0799999999999956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d v="2014-07-09T09:24:25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x v="8"/>
    <s v="people"/>
    <x v="1982"/>
    <d v="2016-12-04T07:04:47"/>
  </r>
  <r>
    <n v="4.3000000000000043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983"/>
    <d v="2016-09-01T23:00:00"/>
  </r>
  <r>
    <n v="21.146666666666668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1:58:01"/>
  </r>
  <r>
    <n v="3.1874999999999987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d v="2016-08-02T15:00:00"/>
  </r>
  <r>
    <n v="4.9999999999994493E-2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d v="2016-03-14T01:24:43"/>
  </r>
  <r>
    <n v="42.472727272727276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07:21:16"/>
  </r>
  <r>
    <n v="0.41666666666666519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d v="2015-08-20T10:19:02"/>
  </r>
  <r>
    <n v="1.0000000000000009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d v="2016-12-11T08:20:08"/>
  </r>
  <r>
    <n v="16.966666666666661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d v="2016-02-12T20:42:12"/>
  </r>
  <r>
    <n v="6.9999999999999947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13:26:26"/>
  </r>
  <r>
    <n v="0.13333333333332975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7T19:26: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x v="8"/>
    <s v="people"/>
    <x v="1993"/>
    <d v="2015-12-21T06:07:17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x v="8"/>
    <s v="people"/>
    <x v="1994"/>
    <d v="2016-12-06T17:09:02"/>
  </r>
  <r>
    <n v="7.7999999999999954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d v="2015-07-16T13:38:56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x v="8"/>
    <s v="people"/>
    <x v="1996"/>
    <d v="2014-07-10T11:40:1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x v="8"/>
    <s v="people"/>
    <x v="1997"/>
    <d v="2014-08-26T14:20:12"/>
  </r>
  <r>
    <n v="26.200000000000003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1998"/>
    <d v="2014-07-31T18:50:38"/>
  </r>
  <r>
    <n v="0.7612903225806433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04:35:08"/>
  </r>
  <r>
    <n v="12.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d v="2016-01-06T14:50:13"/>
  </r>
  <r>
    <n v="382.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12:00:00"/>
  </r>
  <r>
    <n v="216.79421999999997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09:05:43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15:00:00"/>
  </r>
  <r>
    <n v="234.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06:31:03"/>
  </r>
  <r>
    <n v="123.680100000000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5T19:59:00"/>
  </r>
  <r>
    <n v="247.83999999999997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05:00:45"/>
  </r>
  <r>
    <n v="115.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3T20:00:00"/>
  </r>
  <r>
    <n v="117.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06:30:22"/>
  </r>
  <r>
    <n v="305.15800000000002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0:45:43"/>
  </r>
  <r>
    <n v="320.05299999999994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15:54:51"/>
  </r>
  <r>
    <n v="819.56400000000008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15:00:00"/>
  </r>
  <r>
    <n v="234.90000000000003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1:44:01"/>
  </r>
  <r>
    <n v="494.91374999999999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15:03:34"/>
  </r>
  <r>
    <n v="7813.782233333333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4T20:08:59"/>
  </r>
  <r>
    <n v="113.00013888888888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13:02:43"/>
  </r>
  <r>
    <n v="921.54219999999998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13:08:19"/>
  </r>
  <r>
    <n v="125.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3T20:00:00"/>
  </r>
  <r>
    <n v="102.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0:46:49"/>
  </r>
  <r>
    <n v="484.90975000000003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09:00:21"/>
  </r>
  <r>
    <n v="192.33333333333334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15:04:00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3T17:41:37"/>
  </r>
  <r>
    <n v="125.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05:39:32"/>
  </r>
  <r>
    <n v="161.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02:05:53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2T19:00:00"/>
  </r>
  <r>
    <n v="201.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0T20:25:46"/>
  </r>
  <r>
    <n v="133.48307999999997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0T19:59:00"/>
  </r>
  <r>
    <n v="120.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0:31:59"/>
  </r>
  <r>
    <n v="126.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13:55:00"/>
  </r>
  <r>
    <n v="361.2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6T16:31:21"/>
  </r>
  <r>
    <n v="226.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2030"/>
    <d v="2012-11-29T15:54:56"/>
  </r>
  <r>
    <n v="120.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8T17:00:00"/>
  </r>
  <r>
    <n v="304.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4T21:00:00"/>
  </r>
  <r>
    <n v="178.67600000000002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5T17:58:38"/>
  </r>
  <r>
    <n v="386.81998717948721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6T22:58:00"/>
  </r>
  <r>
    <n v="211.03642500000001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8T17:00:00"/>
  </r>
  <r>
    <n v="131.66833333333332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12:45:19"/>
  </r>
  <r>
    <n v="300.47639999999996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29T22:02:33"/>
  </r>
  <r>
    <n v="420.51249999999999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0:00:00"/>
  </r>
  <r>
    <n v="136.21680000000001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1-30T20:59:00"/>
  </r>
  <r>
    <n v="248.17133333333334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15:15:03"/>
  </r>
  <r>
    <n v="181.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05:37:07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08:59:34"/>
  </r>
  <r>
    <n v="506.2093862815884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0T20:59:00"/>
  </r>
  <r>
    <n v="108.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08:25:14"/>
  </r>
  <r>
    <n v="819.18387755102037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8T18:07:27"/>
  </r>
  <r>
    <n v="121.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2T20:07:24"/>
  </r>
  <r>
    <n v="102.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6T16:00:00"/>
  </r>
  <r>
    <n v="148.33229411764705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07:38:11"/>
  </r>
  <r>
    <n v="120.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14:59:00"/>
  </r>
  <r>
    <n v="473.26999999999992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0T17:42:58"/>
  </r>
  <r>
    <n v="130.36250000000001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5T16:32:17"/>
  </r>
  <r>
    <n v="353.04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19T18:00:53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07:49:11"/>
  </r>
  <r>
    <n v="113.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04:30:10"/>
  </r>
  <r>
    <n v="167.41666666666669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2T20:00:00"/>
  </r>
  <r>
    <n v="153.452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0:15:42"/>
  </r>
  <r>
    <n v="202.23220000000001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03:52:12"/>
  </r>
  <r>
    <n v="168.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12:00:00"/>
  </r>
  <r>
    <n v="143.45666666666665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13:59:00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07:25:50"/>
  </r>
  <r>
    <n v="107.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0:20:54"/>
  </r>
  <r>
    <n v="114.97699999999999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0:11:38"/>
  </r>
  <r>
    <n v="148.04999999999998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09:35:01"/>
  </r>
  <r>
    <n v="191.16676082790636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04:00:00"/>
  </r>
  <r>
    <n v="199.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0:00:29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0:31:23"/>
  </r>
  <r>
    <n v="126.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d v="2015-05-24T12:29:36"/>
  </r>
  <r>
    <n v="105.22388000000001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12:11:55"/>
  </r>
  <r>
    <n v="128.40666000000002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15:19:51"/>
  </r>
  <r>
    <n v="317.327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07:45:23"/>
  </r>
  <r>
    <n v="280.72999999999996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1T22:41:24"/>
  </r>
  <r>
    <n v="110.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05:57:12"/>
  </r>
  <r>
    <n v="152.60429999999999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d v="2015-05-08T08:01:58"/>
  </r>
  <r>
    <n v="102.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d v="2016-05-06T11:49:42"/>
  </r>
  <r>
    <n v="1678.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08:21:28"/>
  </r>
  <r>
    <n v="543.34915642458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13:08:09"/>
  </r>
  <r>
    <n v="115.50799999999998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13:00:00"/>
  </r>
  <r>
    <n v="131.20499999999998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2078"/>
    <d v="2016-12-18T10:30:57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1:00:00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d v="2015-11-11T15:58:20"/>
  </r>
  <r>
    <n v="114.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5T20:59:00"/>
  </r>
  <r>
    <n v="110.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3T19:53:16"/>
  </r>
  <r>
    <n v="113.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d v="2012-06-04T09:19:55"/>
  </r>
  <r>
    <n v="108.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3T22:59:00"/>
  </r>
  <r>
    <n v="123.53333333333335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12:03:07"/>
  </r>
  <r>
    <n v="100.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3T20:59:00"/>
  </r>
  <r>
    <n v="103.53333333333335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d v="2011-09-07T20:54:18"/>
  </r>
  <r>
    <n v="115.51066666666668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0T19:59:00"/>
  </r>
  <r>
    <n v="120.4004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1T17:49:54"/>
  </r>
  <r>
    <n v="115.040375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1:09:15"/>
  </r>
  <r>
    <n v="120.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12:00:00"/>
  </r>
  <r>
    <n v="101.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08:58:52"/>
  </r>
  <r>
    <n v="102.46666666666667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13:30:32"/>
  </r>
  <r>
    <n v="120.5428571428571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4T19:00:00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09:36:13"/>
  </r>
  <r>
    <n v="101.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5T19:59:00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07:02:15"/>
  </r>
  <r>
    <n v="100.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098"/>
    <d v="2012-03-07T18:43:55"/>
  </r>
  <r>
    <n v="132.36666666666665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1T19:40:00"/>
  </r>
  <r>
    <n v="136.66666666666666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29T19:59:00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2T19:35: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12:50:48"/>
  </r>
  <r>
    <n v="146.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1:07:07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d v="2013-05-30T16:00:00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0T20:00:00"/>
  </r>
  <r>
    <n v="107.04545454545456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5T21:09:34"/>
  </r>
  <r>
    <n v="107.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0:03:13"/>
  </r>
  <r>
    <n v="107.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09T19:55:00"/>
  </r>
  <r>
    <n v="106.52500000000001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09:00:17"/>
  </r>
  <r>
    <n v="100.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7T20:59:00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4T17:00:00"/>
  </r>
  <r>
    <n v="100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14:16:33"/>
  </r>
  <r>
    <n v="104.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12:46:16"/>
  </r>
  <r>
    <n v="104.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8T20:59:00"/>
  </r>
  <r>
    <n v="225.66666666666669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19T17:56:41"/>
  </r>
  <r>
    <n v="100.9041666666666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0:40:03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6T20:59:00"/>
  </r>
  <r>
    <n v="134.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12:08:56"/>
  </r>
  <r>
    <n v="100.75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5T19:07:25"/>
  </r>
  <r>
    <n v="100.880375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15:08:56"/>
  </r>
  <r>
    <n v="0.56800000000000184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d v="2017-01-11T09:49:08"/>
  </r>
  <r>
    <n v="0.38749999999999618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6T23:12:49"/>
  </r>
  <r>
    <n v="9.9999999999999982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4T22:59:00"/>
  </r>
  <r>
    <n v="10.45454545454545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d v="2010-11-29T21:00:00"/>
  </r>
  <r>
    <n v="1.419999999999999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4T16:33:53"/>
  </r>
  <r>
    <n v="4.9999999999994493E-2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15:21:27"/>
  </r>
  <r>
    <n v="28.842857142857149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03:07:43"/>
  </r>
  <r>
    <n v="0.16666666666667052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d v="2014-09-21T10:32:49"/>
  </r>
  <r>
    <n v="11.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09T16:35:00"/>
  </r>
  <r>
    <n v="0.20238095238095388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d v="2014-08-15T18:04:23"/>
  </r>
  <r>
    <n v="5.0000000000000044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1T20:58:11"/>
  </r>
  <r>
    <n v="2.1129900000000035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03:41:32"/>
  </r>
  <r>
    <n v="1.6000000000000014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3T22:59:00"/>
  </r>
  <r>
    <n v="1.733333333333331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13:16:31"/>
  </r>
  <r>
    <n v="9.5600000000000023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15:07:13"/>
  </r>
  <r>
    <n v="5.9612500000005841E-2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04:13:06"/>
  </r>
  <r>
    <n v="28.405999999999999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0:30:29"/>
  </r>
  <r>
    <n v="12.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8T17:18:59"/>
  </r>
  <r>
    <n v="5.4200000000000026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0:00:08"/>
  </r>
  <r>
    <n v="0.11200000000000099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12:00:24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x v="6"/>
    <s v="video games"/>
    <x v="2141"/>
    <d v="2014-11-13T22:39:19"/>
  </r>
  <r>
    <n v="5.7238095238095195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08:50:10"/>
  </r>
  <r>
    <n v="11.250000000000004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d v="2010-07-21T11:00:00"/>
  </r>
  <r>
    <n v="1.7098591549295827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05:07:20"/>
  </r>
  <r>
    <n v="30.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6T22:41:54"/>
  </r>
  <r>
    <n v="1.9999999999997797E-2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d v="2016-02-11T08:18:30"/>
  </r>
  <r>
    <n v="0.69641025641025145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0:05:48"/>
  </r>
  <r>
    <n v="2.0000000000000018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08:36:2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x v="6"/>
    <s v="video games"/>
    <x v="2149"/>
    <d v="2010-07-30T16:00:00"/>
  </r>
  <r>
    <n v="0.80999999999999961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d v="2016-07-12T22:49:59"/>
  </r>
  <r>
    <n v="0.26222222222221925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12:20:14"/>
  </r>
  <r>
    <n v="0.16666666666667052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0:58:29"/>
  </r>
  <r>
    <n v="9.1244548809155113E-3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d v="2015-01-09T23:59:00"/>
  </r>
  <r>
    <n v="0.80000000000000071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07:10:27"/>
  </r>
  <r>
    <n v="2.30000000000000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d v="2016-03-31T08:56:25"/>
  </r>
  <r>
    <n v="2.666071428571426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12:30:06"/>
  </r>
  <r>
    <n v="28.191999999999993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2T23:59:00"/>
  </r>
  <r>
    <n v="6.5900366666666654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12:29:34"/>
  </r>
  <r>
    <n v="0.7222222222222241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09:32:54"/>
  </r>
  <r>
    <n v="0.8499999999999952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2160"/>
    <d v="2012-05-19T09:05:05"/>
  </r>
  <r>
    <n v="115.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2161"/>
    <d v="2015-09-23T12:27:39"/>
  </r>
  <r>
    <n v="112.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2162"/>
    <d v="2014-07-24T10:23:11"/>
  </r>
  <r>
    <n v="132.20000000000002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2163"/>
    <d v="2015-06-07T19:50:00"/>
  </r>
  <r>
    <n v="102.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2164"/>
    <d v="2016-06-24T19:59:00"/>
  </r>
  <r>
    <n v="138.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2165"/>
    <d v="2016-04-08T07:00:35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2166"/>
    <d v="2014-12-05T13:06:58"/>
  </r>
  <r>
    <n v="120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7"/>
    <d v="2012-09-14T17:35:37"/>
  </r>
  <r>
    <n v="121.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2168"/>
    <d v="2017-02-09T21:00:00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169"/>
    <d v="2017-03-02T08:49:11"/>
  </r>
  <r>
    <n v="180.85714285714286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2170"/>
    <d v="2015-08-22T10:00:22"/>
  </r>
  <r>
    <n v="106.075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2171"/>
    <d v="2015-06-21T21:00:00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2172"/>
    <d v="2015-04-18T05:55:20"/>
  </r>
  <r>
    <n v="126.9285714285714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2173"/>
    <d v="2013-09-09T19:59:00"/>
  </r>
  <r>
    <n v="102.97499999999999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2174"/>
    <d v="2016-05-05T05:01:47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2175"/>
    <d v="2016-07-20T16:13:06"/>
  </r>
  <r>
    <n v="126.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2176"/>
    <d v="2015-05-02T07:11:49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2177"/>
    <d v="2016-06-05T22:01:07"/>
  </r>
  <r>
    <n v="138.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2178"/>
    <d v="2017-01-18T07:16:37"/>
  </r>
  <r>
    <n v="161.39999999999998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2179"/>
    <d v="2015-04-10T20:06:32"/>
  </r>
  <r>
    <n v="107.18419999999999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2180"/>
    <d v="2015-11-13T09:04:28"/>
  </r>
  <r>
    <n v="153.10000000000002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0T16:07:33"/>
  </r>
  <r>
    <n v="524.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13:37:05"/>
  </r>
  <r>
    <n v="489.27777777777777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8T21:00:00"/>
  </r>
  <r>
    <n v="284.74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08:00:00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0:23:59"/>
  </r>
  <r>
    <n v="109.67500000000001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6T18:00:00"/>
  </r>
  <r>
    <n v="1014.6425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2T19:59:00"/>
  </r>
  <r>
    <n v="412.17692027666544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09:00:00"/>
  </r>
  <r>
    <n v="503.25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14:00:00"/>
  </r>
  <r>
    <n v="184.61052631578946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2T22:59:00"/>
  </r>
  <r>
    <n v="119.73333333333333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12:00:27"/>
  </r>
  <r>
    <n v="1081.2401666666667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15:00:00"/>
  </r>
  <r>
    <n v="452.37333333333333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0T20:59:00"/>
  </r>
  <r>
    <n v="537.37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09:11:30"/>
  </r>
  <r>
    <n v="120.32608695652173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0:31:40"/>
  </r>
  <r>
    <n v="113.83571428571429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1T23:00:00"/>
  </r>
  <r>
    <n v="951.03109999999992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06:00:59"/>
  </r>
  <r>
    <n v="132.89249999999998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05:20:00"/>
  </r>
  <r>
    <n v="146.97777777777779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1:59:58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5T19:00:00"/>
  </r>
  <r>
    <n v="382.71818181818185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12:19:25"/>
  </r>
  <r>
    <n v="704.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12:22:48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12:38:02"/>
  </r>
  <r>
    <n v="132.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8T23:28:39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1:43:09"/>
  </r>
  <r>
    <n v="102.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5T22:10:24"/>
  </r>
  <r>
    <n v="100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5T21:39:33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6T20:00:00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15:00:00"/>
  </r>
  <r>
    <n v="111.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09:36:00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09T22:59:00"/>
  </r>
  <r>
    <n v="114.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3T17:00:00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1:49:39"/>
  </r>
  <r>
    <n v="292.50166666666667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1:00:48"/>
  </r>
  <r>
    <n v="156.36363636363635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2T22:59:00"/>
  </r>
  <r>
    <n v="105.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0:02:25"/>
  </r>
  <r>
    <n v="101.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0:00:00"/>
  </r>
  <r>
    <n v="122.833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8T16:00:00"/>
  </r>
  <r>
    <n v="101.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09:15:12"/>
  </r>
  <r>
    <n v="101.14285714285714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6T17:27:16"/>
  </r>
  <r>
    <n v="108.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2T16:00:00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0:54:07"/>
  </r>
  <r>
    <n v="105.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07:22:48"/>
  </r>
  <r>
    <n v="243.14999999999998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1:00:00"/>
  </r>
  <r>
    <n v="944.83338095238094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1:00:15"/>
  </r>
  <r>
    <n v="108.46283333333334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1T20:59:00"/>
  </r>
  <r>
    <n v="157.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12:22:35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5T22:40:36"/>
  </r>
  <r>
    <n v="171.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2T20:00:00"/>
  </r>
  <r>
    <n v="125.9529411764706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13:08:47"/>
  </r>
  <r>
    <n v="1212.1296000000002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4T21:00:00"/>
  </r>
  <r>
    <n v="495.8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8T19:00:00"/>
  </r>
  <r>
    <n v="332.03999999999996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3T16:00:00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1:47:27"/>
  </r>
  <r>
    <n v="153.3153846153846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15:31:51"/>
  </r>
  <r>
    <n v="537.10714285714289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06:48:43"/>
  </r>
  <r>
    <n v="352.92777777777775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1T23:59:00"/>
  </r>
  <r>
    <n v="137.4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06:55:16"/>
  </r>
  <r>
    <n v="128.02668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1-30T20:02:00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1:49:04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1:51:40"/>
  </r>
  <r>
    <n v="1360.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6T19:02:00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2T19:00:00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12:30:00"/>
  </r>
  <r>
    <n v="2647.0250000000001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0:00:00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1:00:10"/>
  </r>
  <r>
    <n v="104.45405405405405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07:59:25"/>
  </r>
  <r>
    <n v="107.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13:01:18"/>
  </r>
  <r>
    <n v="168.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07:52:45"/>
  </r>
  <r>
    <n v="975.11200000000008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2T17:07:53"/>
  </r>
  <r>
    <n v="134.44929411764707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0:17:57"/>
  </r>
  <r>
    <n v="272.27777777777777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5T23:52:18"/>
  </r>
  <r>
    <n v="112.6875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08:09:07"/>
  </r>
  <r>
    <n v="459.8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07:32:48"/>
  </r>
  <r>
    <n v="286.65822784810126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14:50:51"/>
  </r>
  <r>
    <n v="222.70833333333334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02:50:46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15:00:00"/>
  </r>
  <r>
    <n v="146.5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0:01:27"/>
  </r>
  <r>
    <n v="1867.1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1:18:56"/>
  </r>
  <r>
    <n v="326.92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15:24:10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09:23:40"/>
  </r>
  <r>
    <n v="154.15151515151516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7T16:00:00"/>
  </r>
  <r>
    <n v="115.54666666666667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1:58:33"/>
  </r>
  <r>
    <n v="180.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2T19:00:00"/>
  </r>
  <r>
    <n v="298.50000000000006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12:28:27"/>
  </r>
  <r>
    <n v="320.26666666666665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6T18:00:00"/>
  </r>
  <r>
    <n v="380.52499999999998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0T17:00:00"/>
  </r>
  <r>
    <n v="102.60000000000001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1T17:58:35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6T21:00:00"/>
  </r>
  <r>
    <n v="720.24800000000005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13:59:00"/>
  </r>
  <r>
    <n v="283.08999999999997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09T16:00:04"/>
  </r>
  <r>
    <n v="1356.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08:47:16"/>
  </r>
  <r>
    <n v="220.35999999999999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04:10:42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04:00:57"/>
  </r>
  <r>
    <n v="407.76923076923077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06:47:59"/>
  </r>
  <r>
    <n v="105.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07:38:09"/>
  </r>
  <r>
    <n v="141.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08:17:03"/>
  </r>
  <r>
    <n v="270.7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14:59:00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3T20:00:00"/>
  </r>
  <r>
    <n v="403.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06:59:51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2281"/>
    <d v="2011-07-24T22:50:00"/>
  </r>
  <r>
    <n v="185.33333333333334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2282"/>
    <d v="2016-01-13T20:11:26"/>
  </r>
  <r>
    <n v="100.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2283"/>
    <d v="2012-05-08T18:00:04"/>
  </r>
  <r>
    <n v="106.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284"/>
    <d v="2011-03-11T20:00:00"/>
  </r>
  <r>
    <n v="121.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2285"/>
    <d v="2012-06-28T20:27:23"/>
  </r>
  <r>
    <n v="100.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2286"/>
    <d v="2013-09-05T19:59:00"/>
  </r>
  <r>
    <n v="119.97755555555555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2287"/>
    <d v="2014-06-23T08:01:00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d v="2012-06-26T10:00:00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d v="2013-12-06T15:22:00"/>
  </r>
  <r>
    <n v="104.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2290"/>
    <d v="2009-12-01T09:00:00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2291"/>
    <d v="2012-04-22T20:00:00"/>
  </r>
  <r>
    <n v="107.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2292"/>
    <d v="2012-04-18T08:44:36"/>
  </r>
  <r>
    <n v="108.23529411764706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2293"/>
    <d v="2012-09-24T19:59:00"/>
  </r>
  <r>
    <n v="146.08080000000001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2294"/>
    <d v="2013-01-20T09:21:20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2295"/>
    <d v="2013-01-26T14:54:16"/>
  </r>
  <r>
    <n v="149.07142857142856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2296"/>
    <d v="2012-02-23T09:33:46"/>
  </r>
  <r>
    <n v="100.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297"/>
    <d v="2012-03-13T19:59:00"/>
  </r>
  <r>
    <n v="105.07333333333332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298"/>
    <d v="2014-03-26T11:10:33"/>
  </r>
  <r>
    <n v="350.16666666666663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2299"/>
    <d v="2011-02-05T16:46:49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2300"/>
    <d v="2012-06-28T09:26:56"/>
  </r>
  <r>
    <n v="133.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0T19:31:36"/>
  </r>
  <r>
    <n v="170.65217391304347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0T23:00:00"/>
  </r>
  <r>
    <n v="109.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2T19:39:56"/>
  </r>
  <r>
    <n v="100.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2304"/>
    <d v="2010-12-31T20:59:00"/>
  </r>
  <r>
    <n v="101.22777777777779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0:00:00"/>
  </r>
  <r>
    <n v="106.75857142857143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09T20:02:09"/>
  </r>
  <r>
    <n v="106.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1:15:28"/>
  </r>
  <r>
    <n v="101.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8T17:00:00"/>
  </r>
  <r>
    <n v="106.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15:42:17"/>
  </r>
  <r>
    <n v="428.8397837837837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0:03:35"/>
  </r>
  <r>
    <n v="104.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6T16:06:29"/>
  </r>
  <r>
    <n v="107.86666666666666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15:00:00"/>
  </r>
  <r>
    <n v="175.84040000000002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15:00:26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05:14:17"/>
  </r>
  <r>
    <n v="102.60000000000001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2315"/>
    <d v="2012-05-05T09:25:43"/>
  </r>
  <r>
    <n v="104.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0:24:00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4T21:00:00"/>
  </r>
  <r>
    <n v="121.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5T19:59:00"/>
  </r>
  <r>
    <n v="107.6999999999999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4T17:58:05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0:36:40"/>
  </r>
  <r>
    <n v="39.120962394619681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2321"/>
    <d v="2017-04-03T21:15:01"/>
  </r>
  <r>
    <n v="3.1481481481481444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d v="2017-04-09T12:29:29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d v="2017-03-20T10:07:27"/>
  </r>
  <r>
    <n v="20.733333333333338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12:14:45"/>
  </r>
  <r>
    <n v="7.9999999999999964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15:32:11"/>
  </r>
  <r>
    <n v="0.7199999999999984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d v="2017-04-30T09:00:00"/>
  </r>
  <r>
    <n v="526.09431428571429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14:00:40"/>
  </r>
  <r>
    <n v="254.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0:45:37"/>
  </r>
  <r>
    <n v="105.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d v="2014-07-17T06:59:06"/>
  </r>
  <r>
    <n v="102.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4T16:00:00"/>
  </r>
  <r>
    <n v="144.31375000000003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7T16:08:10"/>
  </r>
  <r>
    <n v="106.3080000000000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07:04:31"/>
  </r>
  <r>
    <n v="212.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09:50:00"/>
  </r>
  <r>
    <n v="101.95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09:34:00"/>
  </r>
  <r>
    <n v="102.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05:44:03"/>
  </r>
  <r>
    <n v="520.73254999999995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14:11:35"/>
  </r>
  <r>
    <n v="110.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07:22:23"/>
  </r>
  <r>
    <n v="101.14333333333335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13:31:24"/>
  </r>
  <r>
    <n v="294.20799999999997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8T23:59:00"/>
  </r>
  <r>
    <n v="105.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07:25:38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x v="2"/>
    <s v="web"/>
    <x v="2341"/>
    <d v="2015-07-12T11:31:44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x v="2"/>
    <s v="web"/>
    <x v="2342"/>
    <d v="2014-10-05T21:00:00"/>
  </r>
  <r>
    <n v="3.0000000000000027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d v="2016-01-08T11:47:00"/>
  </r>
  <r>
    <n v="0.10000000000000009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4"/>
    <d v="2016-06-24T09:27:49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x v="2"/>
    <s v="web"/>
    <x v="2345"/>
    <d v="2015-03-31T15:39:00"/>
  </r>
  <r>
    <n v="6.5000000000003944E-2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6"/>
    <d v="2016-10-17T11:10:31"/>
  </r>
  <r>
    <n v="1.5000000000000013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7"/>
    <d v="2016-08-25T06:34:36"/>
  </r>
  <r>
    <n v="0.3857142857142892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8"/>
    <d v="2016-02-20T14:22:18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x v="2"/>
    <s v="web"/>
    <x v="2349"/>
    <d v="2015-08-11T10:37:08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x v="2"/>
    <s v="web"/>
    <x v="2350"/>
    <d v="2017-01-03T12:12:50"/>
  </r>
  <r>
    <n v="0.57142857142856718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2351"/>
    <d v="2015-04-29T18:25:3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x v="2"/>
    <s v="web"/>
    <x v="2352"/>
    <d v="2015-06-06T07:12:3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x v="2"/>
    <s v="web"/>
    <x v="2353"/>
    <d v="2015-04-21T08:13:42"/>
  </r>
  <r>
    <n v="7.1428571428566734E-2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4"/>
    <d v="2015-01-10T09:21:00"/>
  </r>
  <r>
    <n v="0.68749999999999645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14:02:16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x v="2"/>
    <s v="web"/>
    <x v="2356"/>
    <d v="2015-06-05T10:48:2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x v="2"/>
    <s v="web"/>
    <x v="2357"/>
    <d v="2015-10-17T06:52:58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x v="2"/>
    <s v="web"/>
    <x v="2358"/>
    <d v="2015-01-30T16:39:00"/>
  </r>
  <r>
    <n v="14.680000000000003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d v="2015-08-03T07:35:24"/>
  </r>
  <r>
    <n v="3.9999999999995595E-2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60"/>
    <d v="2016-02-07T08:58:00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x v="2"/>
    <s v="web"/>
    <x v="2361"/>
    <d v="2016-04-30T14:00:00"/>
  </r>
  <r>
    <n v="28.571428571428569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08:31:1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x v="2"/>
    <s v="web"/>
    <x v="2363"/>
    <d v="2015-12-28T16:16:4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x v="2"/>
    <s v="web"/>
    <x v="2364"/>
    <d v="2015-10-26T14:25:56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x v="2"/>
    <s v="web"/>
    <x v="2365"/>
    <d v="2016-01-17T15:00:00"/>
  </r>
  <r>
    <n v="10.519999999999996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2366"/>
    <d v="2015-10-21T04:45:33"/>
  </r>
  <r>
    <n v="1.3399999999999967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367"/>
    <d v="2016-04-25T14:16:56"/>
  </r>
  <r>
    <n v="0.24999999999999467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08:19:25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x v="2"/>
    <s v="web"/>
    <x v="2369"/>
    <d v="2016-02-10T11:30:11"/>
  </r>
  <r>
    <n v="0.32799999999999496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d v="2014-12-17T20:32:2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x v="2"/>
    <s v="web"/>
    <x v="2371"/>
    <d v="2015-06-25T10:39:56"/>
  </r>
  <r>
    <n v="3.2727272727272716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2"/>
    <d v="2015-04-23T17:39:31"/>
  </r>
  <r>
    <n v="5.882352941177782E-3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3"/>
    <d v="2015-08-29T07:53:44"/>
  </r>
  <r>
    <n v="4.5454545454548523E-2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4"/>
    <d v="2015-02-12T12:14:2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x v="2"/>
    <s v="web"/>
    <x v="2375"/>
    <d v="2016-09-09T12:03:57"/>
  </r>
  <r>
    <n v="10.877666666666663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2376"/>
    <d v="2015-12-10T14:12:46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x v="2"/>
    <s v="web"/>
    <x v="2377"/>
    <d v="2016-11-25T13:53:03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x v="2"/>
    <s v="web"/>
    <x v="2378"/>
    <d v="2015-08-25T16:18:5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x v="2"/>
    <s v="web"/>
    <x v="2379"/>
    <d v="2015-10-04T16:23:36"/>
  </r>
  <r>
    <n v="0.36666666666667069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2380"/>
    <d v="2015-10-01T11:02:22"/>
  </r>
  <r>
    <n v="1.8193398957730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2381"/>
    <d v="2015-04-10T14:27:28"/>
  </r>
  <r>
    <n v="2.500000000000002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3T20:30:03"/>
  </r>
  <r>
    <n v="4.3499999999999979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d v="2015-02-21T17:21:47"/>
  </r>
  <r>
    <n v="0.80000000000000071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3T18:37:23"/>
  </r>
  <r>
    <n v="1.2123076923076903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2385"/>
    <d v="2015-08-05T08:50:32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x v="2"/>
    <s v="web"/>
    <x v="2386"/>
    <d v="2015-01-10T12:07:04"/>
  </r>
  <r>
    <n v="0.68399999999999572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d v="2016-07-22T07:02:20"/>
  </r>
  <r>
    <n v="1.2513513513513486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2388"/>
    <d v="2015-01-15T11:29:00"/>
  </r>
  <r>
    <n v="0.187499999999996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9"/>
    <d v="2015-07-25T13:59:0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x v="2"/>
    <s v="web"/>
    <x v="2390"/>
    <d v="2015-01-03T22:17:44"/>
  </r>
  <r>
    <n v="0.12499999999999734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91"/>
    <d v="2015-03-31T10:04:04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x v="2"/>
    <s v="web"/>
    <x v="2392"/>
    <d v="2015-10-28T18:53:43"/>
  </r>
  <r>
    <n v="4.9999999999994493E-2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3"/>
    <d v="2015-08-08T07:33:37"/>
  </r>
  <r>
    <n v="6.0000000000004494E-2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0:41:33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x v="2"/>
    <s v="web"/>
    <x v="2395"/>
    <d v="2017-01-10T00:57:00"/>
  </r>
  <r>
    <n v="0.20000000000000018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6"/>
    <d v="2015-10-15T12:22:38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x v="2"/>
    <s v="web"/>
    <x v="2397"/>
    <d v="2015-01-02T13:14:16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x v="2"/>
    <s v="web"/>
    <x v="2398"/>
    <d v="2015-07-02T13:59:44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x v="2"/>
    <s v="web"/>
    <x v="2399"/>
    <d v="2014-12-18T12:28:26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x v="2"/>
    <s v="web"/>
    <x v="2400"/>
    <d v="2016-04-13T22:26:04"/>
  </r>
  <r>
    <n v="0.71785714285714786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1:44:56"/>
  </r>
  <r>
    <n v="0.43333333333333002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d v="2015-05-13T08:18:51"/>
  </r>
  <r>
    <n v="16.833333333333332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12:10:58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x v="7"/>
    <s v="food trucks"/>
    <x v="2404"/>
    <d v="2016-01-02T16:56:47"/>
  </r>
  <r>
    <n v="22.519999999999996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d v="2016-09-03T06:02:55"/>
  </r>
  <r>
    <n v="41.384615384615387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2406"/>
    <d v="2015-01-18T18:39:50"/>
  </r>
  <r>
    <n v="25.25909090909090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0T22:00:00"/>
  </r>
  <r>
    <n v="0.20000000000000018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5T20:22:37"/>
  </r>
  <r>
    <n v="1.839999999999997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13:01:15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x v="7"/>
    <s v="food trucks"/>
    <x v="2410"/>
    <d v="2015-09-07T01:47:55"/>
  </r>
  <r>
    <n v="0.6040000000000045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09:34:42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x v="7"/>
    <s v="food trucks"/>
    <x v="2412"/>
    <d v="2016-11-26T10:41:13"/>
  </r>
  <r>
    <n v="0.83333333333333037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15:30:00"/>
  </r>
  <r>
    <n v="3.06666666666666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1T19:59:00"/>
  </r>
  <r>
    <n v="0.55833333333333846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12:42:26"/>
  </r>
  <r>
    <n v="2.4999999999997247E-2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d v="2015-03-14T07:00:0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x v="7"/>
    <s v="food trucks"/>
    <x v="2417"/>
    <d v="2014-08-10T13:13:07"/>
  </r>
  <r>
    <n v="1.9999999999997797E-2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d v="2015-03-24T11:34:04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x v="7"/>
    <s v="food trucks"/>
    <x v="2419"/>
    <d v="2015-02-18T09:43:09"/>
  </r>
  <r>
    <n v="14.825133372851218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09T17:41:35"/>
  </r>
  <r>
    <n v="1.6666666666664831E-2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d v="2015-02-21T08:29:56"/>
  </r>
  <r>
    <n v="0.20000000000000018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d v="2015-03-11T08:23:56"/>
  </r>
  <r>
    <n v="1.3333333333331865E-2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d v="2014-12-31T08:54:50"/>
  </r>
  <r>
    <n v="1.2399999999999967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13:25:08"/>
  </r>
  <r>
    <n v="2.8571428571433355E-2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d v="2016-05-27T14:04:00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x v="7"/>
    <s v="food trucks"/>
    <x v="2426"/>
    <d v="2015-08-07T20:04:52"/>
  </r>
  <r>
    <n v="2.0000000000020002E-3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d v="2016-03-22T22:38:53"/>
  </r>
  <r>
    <n v="2.8571428571377844E-3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d v="2015-03-12T09:49:11"/>
  </r>
  <r>
    <n v="1.4321428571428596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d v="2017-02-05T08:44:00"/>
  </r>
  <r>
    <n v="0.70000000000000062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1T19:08:24"/>
  </r>
  <r>
    <n v="2.0000000000020002E-3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7T18:23:33"/>
  </r>
  <r>
    <n v="1.4285714285711126E-2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7T21:14:5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x v="7"/>
    <s v="food trucks"/>
    <x v="2433"/>
    <d v="2016-02-27T13:35:43"/>
  </r>
  <r>
    <n v="0.12999999999999678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3T20:27:54"/>
  </r>
  <r>
    <n v="0.48960000000000115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d v="2015-10-04T22:39:46"/>
  </r>
  <r>
    <n v="3.8461538461542766E-2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06:46:10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x v="7"/>
    <s v="food trucks"/>
    <x v="2437"/>
    <d v="2015-03-17T10:00:00"/>
  </r>
  <r>
    <n v="0.33333333333332993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d v="2015-12-07T14:57:42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x v="7"/>
    <s v="food trucks"/>
    <x v="2439"/>
    <d v="2015-10-18T11:38:49"/>
  </r>
  <r>
    <n v="0.20000000000000018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13:35:13"/>
  </r>
  <r>
    <n v="107.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2T20:59:00"/>
  </r>
  <r>
    <n v="125.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07:00:28"/>
  </r>
  <r>
    <n v="202.514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07:00:22"/>
  </r>
  <r>
    <n v="108.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0:06:31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5T20:33:41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07:27:51"/>
  </r>
  <r>
    <n v="427.20000000000005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1T20:00:00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0T21:36:00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d v="2014-11-29T20:25:15"/>
  </r>
  <r>
    <n v="101.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7T19:11:00"/>
  </r>
  <r>
    <n v="115.45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13:48:10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d v="2015-12-29T15:00:00"/>
  </r>
  <r>
    <n v="154.70000000000002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08:36:49"/>
  </r>
  <r>
    <n v="100.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0T20:50:08"/>
  </r>
  <r>
    <n v="181.99999999999997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2455"/>
    <d v="2016-04-20T10:45:50"/>
  </r>
  <r>
    <n v="180.86666666666667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15:03:59"/>
  </r>
  <r>
    <n v="102.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05:27:36"/>
  </r>
  <r>
    <n v="110.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1:00:00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06:18:05"/>
  </r>
  <r>
    <n v="100.78823529411764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2T20:17:00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09-30T19:00:00"/>
  </r>
  <r>
    <n v="110.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8T20:28:16"/>
  </r>
  <r>
    <n v="116.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d v="2013-04-16T11:00:00"/>
  </r>
  <r>
    <n v="111.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1:29:00"/>
  </r>
  <r>
    <n v="180.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09:15:48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8T18:27:33"/>
  </r>
  <r>
    <n v="118.5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09:00:00"/>
  </r>
  <r>
    <n v="107.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7T21:00:00"/>
  </r>
  <r>
    <n v="113.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02:18:49"/>
  </r>
  <r>
    <n v="103.16400000000002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3T17:47:35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15:49:52"/>
  </r>
  <r>
    <n v="135.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3T17:03:00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0:57:49"/>
  </r>
  <r>
    <n v="100.00360000000002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0T16:16:16"/>
  </r>
  <r>
    <n v="104.71999999999998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14:00:00"/>
  </r>
  <r>
    <n v="105.02249999999999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0:52:50"/>
  </r>
  <r>
    <n v="171.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08:35:45"/>
  </r>
  <r>
    <n v="127.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14:48:33"/>
  </r>
  <r>
    <n v="133.44333333333333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7T18:00:00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d v="2015-10-10T14:28:04"/>
  </r>
  <r>
    <n v="112.91099999999999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07:30:08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d v="2011-08-01T10:46:23"/>
  </r>
  <r>
    <n v="113.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09:00:03"/>
  </r>
  <r>
    <n v="119.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14:00:03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15:57:59"/>
  </r>
  <r>
    <n v="265.66666666666669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08:59:36"/>
  </r>
  <r>
    <n v="100.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6T17:59:57"/>
  </r>
  <r>
    <n v="106.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08:11:48"/>
  </r>
  <r>
    <n v="133.67142857142858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d v="2013-05-09T08:33:59"/>
  </r>
  <r>
    <n v="121.39999999999999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2490"/>
    <d v="2012-06-22T21:27:56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d v="2011-01-15T17:51:00"/>
  </r>
  <r>
    <n v="1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1:59:00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8T20:02:20"/>
  </r>
  <r>
    <n v="101.00533333333333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07:29:04"/>
  </r>
  <r>
    <n v="127.53666666666668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14:42:55"/>
  </r>
  <r>
    <n v="100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d v="2013-03-29T14:54:52"/>
  </r>
  <r>
    <n v="112.77149999999997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13:05:38"/>
  </r>
  <r>
    <n v="105.60000000000001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d v="2015-01-27T15:13:07"/>
  </r>
  <r>
    <n v="202.625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0:00:00"/>
  </r>
  <r>
    <n v="113.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0:32:55"/>
  </r>
  <r>
    <n v="2.5545454545454538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0:38:24"/>
  </r>
  <r>
    <n v="7.8181818181821683E-2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d v="2014-09-21T11:48:38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x v="7"/>
    <s v="restaurants"/>
    <x v="2503"/>
    <d v="2016-06-07T13:06:00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x v="7"/>
    <s v="restaurants"/>
    <x v="2504"/>
    <d v="2014-11-14T17:22:14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x v="7"/>
    <s v="restaurants"/>
    <x v="2505"/>
    <d v="2015-03-13T16:20:16"/>
  </r>
  <r>
    <n v="0.6000000000000005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13:00:0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x v="7"/>
    <s v="restaurants"/>
    <x v="2507"/>
    <d v="2015-05-10T17:45: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x v="7"/>
    <s v="restaurants"/>
    <x v="2508"/>
    <d v="2014-08-14T14:50:34"/>
  </r>
  <r>
    <n v="1.0526315789473717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0:25:49"/>
  </r>
  <r>
    <n v="0.14999999999999458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15:56:12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x v="7"/>
    <s v="restaurants"/>
    <x v="2511"/>
    <d v="2016-02-01T02:43:33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x v="7"/>
    <s v="restaurants"/>
    <x v="2512"/>
    <d v="2014-12-13T13:02:41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x v="7"/>
    <s v="restaurants"/>
    <x v="2513"/>
    <d v="2017-02-25T16:09:49"/>
  </r>
  <r>
    <n v="1.749999999999996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d v="2014-08-20T01:21:17"/>
  </r>
  <r>
    <n v="18.600000000000005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d v="2015-02-22T12:09:13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x v="7"/>
    <s v="restaurants"/>
    <x v="2516"/>
    <d v="2014-11-29T08:40:52"/>
  </r>
  <r>
    <n v="9.8166666666666629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0:15:3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x v="7"/>
    <s v="restaurants"/>
    <x v="2518"/>
    <d v="2014-11-13T09:20:28"/>
  </r>
  <r>
    <n v="4.3333333333328561E-2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d v="2014-07-18T19:43:2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x v="7"/>
    <s v="restaurants"/>
    <x v="2520"/>
    <d v="2016-10-15T11:21:00"/>
  </r>
  <r>
    <n v="109.48792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15:13:41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06:52:00"/>
  </r>
  <r>
    <n v="156.44444444444443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7T16:24:52"/>
  </r>
  <r>
    <n v="101.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0T20:30:00"/>
  </r>
  <r>
    <n v="100.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12:16:11"/>
  </r>
  <r>
    <n v="112.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7T20:59:00"/>
  </r>
  <r>
    <n v="102.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7T19:59:00"/>
  </r>
  <r>
    <n v="107.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03:00:00"/>
  </r>
  <r>
    <n v="104.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4T16:56:1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19T20:50:00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4T19:59:00"/>
  </r>
  <r>
    <n v="126.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12:22:46"/>
  </r>
  <r>
    <n v="110.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0:01:08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d v="2009-12-31T22:00:00"/>
  </r>
  <r>
    <n v="103.77499999999999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1:59:05"/>
  </r>
  <r>
    <n v="115.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d v="2013-07-29T18:32:46"/>
  </r>
  <r>
    <n v="110.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07:34:15"/>
  </r>
  <r>
    <n v="113.01761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3T20:59:00"/>
  </r>
  <r>
    <n v="100.25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13:39:12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08:12:01"/>
  </r>
  <r>
    <n v="107.02857142857142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02:46:58"/>
  </r>
  <r>
    <n v="103.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09-30T19:59:00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1T19:00:00"/>
  </r>
  <r>
    <n v="100.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04:29:29"/>
  </r>
  <r>
    <n v="195.29999999999998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6T16:30:00"/>
  </r>
  <r>
    <n v="111.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4T21:00:00"/>
  </r>
  <r>
    <n v="119.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09:33:23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29T20:27:00"/>
  </r>
  <r>
    <n v="102.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09:00:00"/>
  </r>
  <r>
    <n v="100.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7T19:59:00"/>
  </r>
  <r>
    <n v="102.7346938775510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12:48:00"/>
  </r>
  <r>
    <n v="106.5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1:26:21"/>
  </r>
  <r>
    <n v="155.53333333333336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0T20:46:47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5-31T19:59:00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07:43:13"/>
  </r>
  <r>
    <n v="105.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15:47:37"/>
  </r>
  <r>
    <n v="118.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09:53:06"/>
  </r>
  <r>
    <n v="108.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05:59:00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1:37:00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14:49:3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x v="7"/>
    <s v="food trucks"/>
    <x v="2561"/>
    <d v="2015-10-13T04:41:29"/>
  </r>
  <r>
    <n v="0.74999999999999512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d v="2016-10-11T04:35:39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x v="7"/>
    <s v="food trucks"/>
    <x v="2563"/>
    <d v="2015-07-29T19:20:51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x v="7"/>
    <s v="food trucks"/>
    <x v="2564"/>
    <d v="2014-07-31T16:58:19"/>
  </r>
  <r>
    <n v="1.0000000000000009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d v="2016-05-09T12:50:00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x v="7"/>
    <s v="food trucks"/>
    <x v="2566"/>
    <d v="2014-08-21T15:32:28"/>
  </r>
  <r>
    <n v="0.2666666666666706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13:05:38"/>
  </r>
  <r>
    <n v="0.50000000000000044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d v="2016-09-01T07:59:54"/>
  </r>
  <r>
    <n v="2.230769230769236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6T18:31:52"/>
  </r>
  <r>
    <n v="0.84285714285714519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13:40:35"/>
  </r>
  <r>
    <n v="0.24999999999999467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d v="2016-05-19T00:12:01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x v="7"/>
    <s v="food trucks"/>
    <x v="2572"/>
    <d v="2015-04-12T18:51:5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x v="7"/>
    <s v="food trucks"/>
    <x v="2573"/>
    <d v="2014-08-23T06:12:2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x v="7"/>
    <s v="food trucks"/>
    <x v="2574"/>
    <d v="2016-05-18T11:49:05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x v="7"/>
    <s v="food trucks"/>
    <x v="2575"/>
    <d v="2015-01-11T18:36:34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x v="7"/>
    <s v="food trucks"/>
    <x v="2576"/>
    <d v="2015-04-10T15:14:0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x v="7"/>
    <s v="food trucks"/>
    <x v="2577"/>
    <d v="2014-08-04T11:41:3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x v="7"/>
    <s v="food trucks"/>
    <x v="2578"/>
    <d v="2015-10-09T09:00:00"/>
  </r>
  <r>
    <n v="0.13849999999999696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1:55:03"/>
  </r>
  <r>
    <n v="0.6000000000000005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5T19:00:00"/>
  </r>
  <r>
    <n v="10.599999999999998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08:04:58"/>
  </r>
  <r>
    <n v="1.111111111107288E-3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d v="2016-10-29T15:43:54"/>
  </r>
  <r>
    <n v="0.50000000000000044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09:28:0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x v="7"/>
    <s v="food trucks"/>
    <x v="2584"/>
    <d v="2015-06-14T20:09:29"/>
  </r>
  <r>
    <n v="0.16666666666667052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d v="2014-07-05T15:07:12"/>
  </r>
  <r>
    <n v="0.16666666666667052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d v="2015-12-24T23:55:36"/>
  </r>
  <r>
    <n v="2.4340000000000028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08:12:33"/>
  </r>
  <r>
    <n v="3.8833333333333386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588"/>
    <d v="2015-03-31T05:14:00"/>
  </r>
  <r>
    <n v="9.9999999999988987E-3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d v="2016-03-23T03:52:0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x v="7"/>
    <s v="food trucks"/>
    <x v="2590"/>
    <d v="2016-01-26T06:08:17"/>
  </r>
  <r>
    <n v="1.733333333333331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12:45:24"/>
  </r>
  <r>
    <n v="0.16666666666667052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d v="2014-10-05T11:13:41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x v="7"/>
    <s v="food trucks"/>
    <x v="2593"/>
    <d v="2015-04-25T12:17:06"/>
  </r>
  <r>
    <n v="1.2499999999970868E-3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d v="2014-08-07T15:13:48"/>
  </r>
  <r>
    <n v="12.16666666666667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3T21:51:40"/>
  </r>
  <r>
    <n v="23.588571428571427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07:56:49"/>
  </r>
  <r>
    <n v="5.6666666666666643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0:11:57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12:10:01"/>
  </r>
  <r>
    <n v="0.99546510341775862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d v="2014-08-03T10:05:47"/>
  </r>
  <r>
    <n v="6.9320000000000048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12:36:40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2T19:59:00"/>
  </r>
  <r>
    <n v="326.091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13:20:00"/>
  </r>
  <r>
    <n v="101.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13:54:14"/>
  </r>
  <r>
    <n v="104.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8T17:13:43"/>
  </r>
  <r>
    <n v="107.42157000000002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04:59:50"/>
  </r>
  <r>
    <n v="110.0545454545454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09:06:22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1T18:00:00"/>
  </r>
  <r>
    <n v="223.92500000000001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4T16:00:00"/>
  </r>
  <r>
    <n v="303.80111428571428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4T21:42:31"/>
  </r>
  <r>
    <n v="141.3251043268175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1T22:59:00"/>
  </r>
  <r>
    <n v="2790.6363636363635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14:59:00"/>
  </r>
  <r>
    <n v="171.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8T19:26:10"/>
  </r>
  <r>
    <n v="101.01333333333334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1:38:14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29T21:00:00"/>
  </r>
  <r>
    <n v="169.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04:00:00"/>
  </r>
  <r>
    <n v="114.53400000000001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15:52:09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12:59:11"/>
  </r>
  <r>
    <n v="105.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12:01:01"/>
  </r>
  <r>
    <n v="188.39999999999998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03:00:00"/>
  </r>
  <r>
    <n v="143.65230769230772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0T17:00:00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09:56:28"/>
  </r>
  <r>
    <n v="131.18400000000003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09:50:16"/>
  </r>
  <r>
    <n v="114.00000000000001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1T22:09:26"/>
  </r>
  <r>
    <n v="1379.4206249999997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02:07:02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12:26:48"/>
  </r>
  <r>
    <n v="112.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07:04:29"/>
  </r>
  <r>
    <n v="646.6666666666666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12:54:21"/>
  </r>
  <r>
    <n v="110.36948748510132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15:11:07"/>
  </r>
  <r>
    <n v="127.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04:55:22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02:00:00"/>
  </r>
  <r>
    <n v="114.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29T20:03:47"/>
  </r>
  <r>
    <n v="137.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8T17:28:59"/>
  </r>
  <r>
    <n v="354.62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15:00:00"/>
  </r>
  <r>
    <n v="106.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07:45:21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13:49:21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5T17:00:00"/>
  </r>
  <r>
    <n v="166.2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05:11:15"/>
  </r>
  <r>
    <n v="101.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13:54:55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12:45:48"/>
  </r>
  <r>
    <n v="105.6666666666666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7T19:51:14"/>
  </r>
  <r>
    <n v="1.0000000000000009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12:09:00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4T22:57:00"/>
  </r>
  <r>
    <n v="33.559731000000006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0T23:59:00"/>
  </r>
  <r>
    <n v="2.0530000000000048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1:00:35"/>
  </r>
  <r>
    <n v="10.499999999999998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13:13:23"/>
  </r>
  <r>
    <n v="8.4172839999999916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8T23:31:09"/>
  </r>
  <r>
    <n v="1.4399999999999968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3T22:16:59"/>
  </r>
  <r>
    <n v="0.88333333333333597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09:09:20"/>
  </r>
  <r>
    <n v="9.9199999999999289E-2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15:55:41"/>
  </r>
  <r>
    <n v="0.59666666666666757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06:59:03"/>
  </r>
  <r>
    <n v="1.868928571428574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1:20:09"/>
  </r>
  <r>
    <n v="0.88500000000000245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09T19:48:45"/>
  </r>
  <r>
    <n v="11.521568627450984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2T20:00:00"/>
  </r>
  <r>
    <n v="5.1000000000001044E-2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05:25:26"/>
  </r>
  <r>
    <n v="21.033333333333339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12:00:00"/>
  </r>
  <r>
    <n v="11.436666666666662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1:00:00"/>
  </r>
  <r>
    <n v="18.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2T17:30:00"/>
  </r>
  <r>
    <n v="9.2857142857138975E-2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13:13:14"/>
  </r>
  <r>
    <n v="2.7204081632653088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7T17:40:10"/>
  </r>
  <r>
    <n v="9.5000000000000639E-2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0:06:58"/>
  </r>
  <r>
    <n v="102.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15:00:10"/>
  </r>
  <r>
    <n v="106.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d v="2015-08-21T09:55:13"/>
  </r>
  <r>
    <n v="104.59625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07:00:00"/>
  </r>
  <r>
    <n v="103.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8T22:59:00"/>
  </r>
  <r>
    <n v="123.14285714285714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13:29:34"/>
  </r>
  <r>
    <n v="159.2950999999999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13:00:00"/>
  </r>
  <r>
    <n v="110.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14:13:36"/>
  </r>
  <r>
    <n v="170.7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06:32:00"/>
  </r>
  <r>
    <n v="125.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d v="2016-01-09T16:51:36"/>
  </r>
  <r>
    <n v="6.4158609339642014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8T16:29:40"/>
  </r>
  <r>
    <n v="11.343999999999998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1:38:00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7T22:00:00"/>
  </r>
  <r>
    <n v="27.580000000000005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14:45:00"/>
  </r>
  <r>
    <n v="62.84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4T20:59:00"/>
  </r>
  <r>
    <n v="7.5879999999999947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13:34:49"/>
  </r>
  <r>
    <n v="50.38095238095238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06:59:34"/>
  </r>
  <r>
    <n v="17.512820512820515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2T16:42:23"/>
  </r>
  <r>
    <n v="1.3750000000001261E-2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1:09:25"/>
  </r>
  <r>
    <n v="0.32999999999999696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d v="2015-02-27T16:01:34"/>
  </r>
  <r>
    <n v="0.86249999999999938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d v="2016-04-05T20:04:51"/>
  </r>
  <r>
    <n v="0.68749999999999645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13:29:10"/>
  </r>
  <r>
    <n v="28.300000000000004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d v="2014-11-21T21:59:00"/>
  </r>
  <r>
    <n v="0.23999999999999577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d v="2015-03-01T10:07:20"/>
  </r>
  <r>
    <n v="1.1428571428571455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d v="2014-08-09T13:57:05"/>
  </r>
  <r>
    <n v="1.9999999999997797E-2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d v="2015-04-27T07:42: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x v="7"/>
    <s v="food trucks"/>
    <x v="2686"/>
    <d v="2014-09-30T15:23:4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x v="7"/>
    <s v="food trucks"/>
    <x v="2687"/>
    <d v="2015-06-29T07:21:58"/>
  </r>
  <r>
    <n v="0.14800000000000368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3T19:00:00"/>
  </r>
  <r>
    <n v="2.8571428571377844E-3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d v="2016-07-30T15:04:50"/>
  </r>
  <r>
    <n v="10.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2T18:31:16"/>
  </r>
  <r>
    <n v="5.384615384614877E-2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09:22:37"/>
  </r>
  <r>
    <n v="0.71428571428571175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d v="2015-03-24T23:01:00"/>
  </r>
  <r>
    <n v="0.80000000000000071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2T19:19:26"/>
  </r>
  <r>
    <n v="3.3333333333329662E-3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d v="2014-09-25T19:22:19"/>
  </r>
  <r>
    <n v="0.47333333333333671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3T19:21:58"/>
  </r>
  <r>
    <n v="5.6499999999999995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12:16:00"/>
  </r>
  <r>
    <n v="26.352173913043476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14:00:00"/>
  </r>
  <r>
    <n v="0.32512500000000388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13:33:28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x v="7"/>
    <s v="food trucks"/>
    <x v="2699"/>
    <d v="2014-08-08T13:31:03"/>
  </r>
  <r>
    <n v="0.7000700070006971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d v="2014-09-18T12:59:32"/>
  </r>
  <r>
    <n v="46.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09:35:34"/>
  </r>
  <r>
    <n v="34.409999999999997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0:14:37"/>
  </r>
  <r>
    <n v="103.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07:33:50"/>
  </r>
  <r>
    <n v="6.0263157894736796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1:41:54"/>
  </r>
  <r>
    <n v="10.539393939393937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705"/>
    <d v="2017-03-24T12:59:18"/>
  </r>
  <r>
    <n v="112.29714285714284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2706"/>
    <d v="2014-10-15T22:59:00"/>
  </r>
  <r>
    <n v="350.84462500000001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2707"/>
    <d v="2013-05-26T22:59:00"/>
  </r>
  <r>
    <n v="233.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08:45:26"/>
  </r>
  <r>
    <n v="101.60599999999999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2709"/>
    <d v="2016-10-03T19:59:00"/>
  </r>
  <r>
    <n v="153.90035000000003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8T18:00:00"/>
  </r>
  <r>
    <n v="100.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14:01:00"/>
  </r>
  <r>
    <n v="131.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0:00:00"/>
  </r>
  <r>
    <n v="102.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07:41:24"/>
  </r>
  <r>
    <n v="116.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15:00:00"/>
  </r>
  <r>
    <n v="264.62241666666665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1:33:48"/>
  </r>
  <r>
    <n v="119.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7T23:59:53"/>
  </r>
  <r>
    <n v="120.10399999999998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14:57:29"/>
  </r>
  <r>
    <n v="103.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15:00:00"/>
  </r>
  <r>
    <n v="108.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15:44:54"/>
  </r>
  <r>
    <n v="118.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04:10:53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1:00:00"/>
  </r>
  <r>
    <n v="252.54000000000002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12:34:13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13:08:08"/>
  </r>
  <r>
    <n v="296.87520259319291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4T23:50:59"/>
  </r>
  <r>
    <n v="144.54249999999999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09:52:15"/>
  </r>
  <r>
    <n v="105.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05:55:11"/>
  </r>
  <r>
    <n v="493.21000000000004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08:14:23"/>
  </r>
  <r>
    <n v="201.82666666666665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06:23:54"/>
  </r>
  <r>
    <n v="104.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4-30T21:46:37"/>
  </r>
  <r>
    <n v="170.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04:59:35"/>
  </r>
  <r>
    <n v="104.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7T20:00:00"/>
  </r>
  <r>
    <n v="118.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7T16:00:00"/>
  </r>
  <r>
    <n v="107.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09T21:32:54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13:59:00"/>
  </r>
  <r>
    <n v="978.13466666666682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12:00:00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07:59:33"/>
  </r>
  <r>
    <n v="246.0608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1:00:00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5T19:26:44"/>
  </r>
  <r>
    <n v="384.09090909090907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13:18:37"/>
  </r>
  <r>
    <n v="103.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15:45:52"/>
  </r>
  <r>
    <n v="0.43750000000000178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19T18:07:00"/>
  </r>
  <r>
    <n v="29.24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09:16:27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8T23:53:27"/>
  </r>
  <r>
    <n v="5.2187500000000053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8T17:29:58"/>
  </r>
  <r>
    <n v="21.887500000000003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15:42:48"/>
  </r>
  <r>
    <n v="26.700000000000003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0:45:11"/>
  </r>
  <r>
    <n v="28.000000000000004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5T19:10:00"/>
  </r>
  <r>
    <n v="1.0600000000000054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09:03:22"/>
  </r>
  <r>
    <n v="1.100000000000001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0:10:37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12:00:00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13:17:22"/>
  </r>
  <r>
    <n v="11.458333333333337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0:21:44"/>
  </r>
  <r>
    <n v="18.999999999999993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13:37:0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07:15:51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0:58:47"/>
  </r>
  <r>
    <n v="10.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13:36:41"/>
  </r>
  <r>
    <n v="0.66666666666667096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07:45:32"/>
  </r>
  <r>
    <n v="11.7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02:36:23"/>
  </r>
  <r>
    <n v="10.499999999999998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0:47:4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03:04:18"/>
  </r>
  <r>
    <n v="0.71999999999999842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2T17:31:33"/>
  </r>
  <r>
    <n v="0.7692307692307665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15:53:15"/>
  </r>
  <r>
    <n v="0.22842639593908531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05:54:44"/>
  </r>
  <r>
    <n v="1.124999999999998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1:00:0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05:53:48"/>
  </r>
  <r>
    <n v="2.0000000000000018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08:01:58"/>
  </r>
  <r>
    <n v="0.8499999999999952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15:00:50"/>
  </r>
  <r>
    <n v="14.314285714285713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05:45:23"/>
  </r>
  <r>
    <n v="0.24999999999999467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1:49:50"/>
  </r>
  <r>
    <n v="10.411250000000006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07:55:30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09:00:00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12:51:34"/>
  </r>
  <r>
    <n v="0.1886792452830188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12:45:21"/>
  </r>
  <r>
    <n v="14.249999999999996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7T19:02:08"/>
  </r>
  <r>
    <n v="3.0000000000000027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5T16:19:14"/>
  </r>
  <r>
    <n v="7.8809523809523778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1T23:07:56"/>
  </r>
  <r>
    <n v="0.3333333333333299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08:03:24"/>
  </r>
  <r>
    <n v="25.54545454545455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15:28:26"/>
  </r>
  <r>
    <n v="2.1199999999999997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07:03:41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02:44:48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d v="2015-02-11T23:00:00"/>
  </r>
  <r>
    <n v="120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2782"/>
    <d v="2015-02-16T20:59:00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04:50:4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0:54:03"/>
  </r>
  <r>
    <n v="104.67999999999999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2785"/>
    <d v="2016-08-05T13:00:00"/>
  </r>
  <r>
    <n v="117.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2786"/>
    <d v="2014-07-09T05:39:40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d v="2014-07-17T20:45:52"/>
  </r>
  <r>
    <n v="102.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d v="2016-07-29T08:50:43"/>
  </r>
  <r>
    <n v="101.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789"/>
    <d v="2015-03-11T20:00:00"/>
  </r>
  <r>
    <n v="105.333333333333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2790"/>
    <d v="2015-02-11T14:31:43"/>
  </r>
  <r>
    <n v="102.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2791"/>
    <d v="2016-09-08T20:00:00"/>
  </r>
  <r>
    <n v="107.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2792"/>
    <d v="2015-08-11T21:32:39"/>
  </r>
  <r>
    <n v="110.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2793"/>
    <d v="2015-07-21T02:03:25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4"/>
    <d v="2016-03-03T11:00:00"/>
  </r>
  <r>
    <n v="104.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d v="2014-06-06T15:00:00"/>
  </r>
  <r>
    <n v="115.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6"/>
    <d v="2014-07-05T04:40:28"/>
  </r>
  <r>
    <n v="102.64512500000001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2797"/>
    <d v="2014-07-08T14:34:00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2798"/>
    <d v="2015-07-31T08:00:00"/>
  </r>
  <r>
    <n v="116.6348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2799"/>
    <d v="2016-06-17T08:00:00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2800"/>
    <d v="2015-01-04T05:16:06"/>
  </r>
  <r>
    <n v="133.20000000000002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2801"/>
    <d v="2014-10-10T03:00:00"/>
  </r>
  <r>
    <n v="101.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2802"/>
    <d v="2015-08-06T07:31:47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2803"/>
    <d v="2015-07-15T16:00:00"/>
  </r>
  <r>
    <n v="114.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d v="2014-09-29T02:53:10"/>
  </r>
  <r>
    <n v="110.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2805"/>
    <d v="2015-08-22T04:07:53"/>
  </r>
  <r>
    <n v="112.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d v="2015-08-05T03:00:00"/>
  </r>
  <r>
    <n v="1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2807"/>
    <d v="2015-06-29T12:57:18"/>
  </r>
  <r>
    <n v="100.24444444444444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2808"/>
    <d v="2015-08-22T12:18:55"/>
  </r>
  <r>
    <n v="102.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2809"/>
    <d v="2016-03-30T06:39:00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2810"/>
    <d v="2014-05-31T19:59:00"/>
  </r>
  <r>
    <n v="100.27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2811"/>
    <d v="2015-02-23T03:55:03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812"/>
    <d v="2015-04-05T20:00:00"/>
  </r>
  <r>
    <n v="127.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2813"/>
    <d v="2016-12-14T09:49:21"/>
  </r>
  <r>
    <n v="107.73333333333332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d v="2015-05-09T01:35:15"/>
  </r>
  <r>
    <n v="2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2815"/>
    <d v="2016-08-07T10:38:29"/>
  </r>
  <r>
    <n v="141.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2816"/>
    <d v="2015-08-02T08:00:00"/>
  </r>
  <r>
    <n v="130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2817"/>
    <d v="2015-02-28T07:14:22"/>
  </r>
  <r>
    <n v="106.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06:21:26"/>
  </r>
  <r>
    <n v="104.80000000000001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2819"/>
    <d v="2015-06-14T04:36:49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d v="2016-02-25T16:00:00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2821"/>
    <d v="2014-09-23T14:08:55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822"/>
    <d v="2015-03-27T07:24:52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14:59:00"/>
  </r>
  <r>
    <n v="116.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2824"/>
    <d v="2015-06-12T17:43:00"/>
  </r>
  <r>
    <n v="103.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2825"/>
    <d v="2015-12-04T11:01:26"/>
  </r>
  <r>
    <n v="107.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2826"/>
    <d v="2015-07-09T23:00:00"/>
  </r>
  <r>
    <n v="120.25000000000001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2827"/>
    <d v="2016-06-03T08:30:00"/>
  </r>
  <r>
    <n v="100.37894736842105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2828"/>
    <d v="2015-10-02T15:00:00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2829"/>
    <d v="2016-06-02T02:25:18"/>
  </r>
  <r>
    <n v="100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2830"/>
    <d v="2014-05-11T19:59:00"/>
  </r>
  <r>
    <n v="110.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2831"/>
    <d v="2015-07-16T11:47:50"/>
  </r>
  <r>
    <n v="114.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14:00:00"/>
  </r>
  <r>
    <n v="108.25925925925925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2833"/>
    <d v="2015-10-10T18:00:00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2834"/>
    <d v="2015-01-30T15:02:10"/>
  </r>
  <r>
    <n v="187.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2835"/>
    <d v="2015-12-04T16:00:00"/>
  </r>
  <r>
    <n v="107.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2836"/>
    <d v="2017-02-17T20:59:00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2837"/>
    <d v="2015-12-09T14:48:04"/>
  </r>
  <r>
    <n v="120.25000000000001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2838"/>
    <d v="2014-08-13T14:00:00"/>
  </r>
  <r>
    <n v="111.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2839"/>
    <d v="2014-08-24T20:59:00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840"/>
    <d v="2015-03-18T09:00:00"/>
  </r>
  <r>
    <n v="1.0000000000000009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41"/>
    <d v="2015-12-13T10:44:5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x v="1"/>
    <s v="plays"/>
    <x v="2842"/>
    <d v="2014-06-21T03:00:00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x v="1"/>
    <s v="plays"/>
    <x v="2843"/>
    <d v="2016-06-12T20:00:00"/>
  </r>
  <r>
    <n v="5.4545454545454568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4"/>
    <d v="2017-01-04T05:06:20"/>
  </r>
  <r>
    <n v="31.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2845"/>
    <d v="2015-06-07T16:23:53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x v="1"/>
    <s v="plays"/>
    <x v="2846"/>
    <d v="2015-05-29T08:36:34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x v="1"/>
    <s v="plays"/>
    <x v="2847"/>
    <d v="2016-05-23T11:21:05"/>
  </r>
  <r>
    <n v="0.20000000000000018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2848"/>
    <d v="2015-05-29T07:34:19"/>
  </r>
  <r>
    <n v="1.0000000000000009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9"/>
    <d v="2016-04-23T02:16:40"/>
  </r>
  <r>
    <n v="3.8874999999999993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2850"/>
    <d v="2014-09-05T16:10:1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x v="1"/>
    <s v="plays"/>
    <x v="2851"/>
    <d v="2016-01-29T15:17:00"/>
  </r>
  <r>
    <n v="1.9000000000000017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2852"/>
    <d v="2014-06-20T17:05:0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x v="1"/>
    <s v="plays"/>
    <x v="2853"/>
    <d v="2014-09-13T20:34:57"/>
  </r>
  <r>
    <n v="41.7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2854"/>
    <d v="2015-05-07T09:11:59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5"/>
    <d v="2016-01-29T15:34:00"/>
  </r>
  <r>
    <n v="4.8666666666666636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2856"/>
    <d v="2015-08-08T13:34:00"/>
  </r>
  <r>
    <n v="19.736842105263154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d v="2017-02-20T10:00:00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x v="1"/>
    <s v="plays"/>
    <x v="2858"/>
    <d v="2014-12-05T03:28:00"/>
  </r>
  <r>
    <n v="1.749999999999996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9"/>
    <d v="2015-10-16T00:41:44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2860"/>
    <d v="2016-06-19T11:12:56"/>
  </r>
  <r>
    <n v="31.999999999999996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2861"/>
    <d v="2015-09-24T06:10:48"/>
  </r>
  <r>
    <n v="0.43307086614172707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2862"/>
    <d v="2014-06-24T10:57:09"/>
  </r>
  <r>
    <n v="3.9999999999995595E-2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63"/>
    <d v="2014-09-09T08:12:03"/>
  </r>
  <r>
    <n v="1.6000000000000014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2864"/>
    <d v="2015-07-17T05:18:0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x v="1"/>
    <s v="plays"/>
    <x v="2865"/>
    <d v="2015-01-05T18:44:19"/>
  </r>
  <r>
    <n v="0.9000000000000008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14:00:00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d v="2016-07-03T20:00:00"/>
  </r>
  <r>
    <n v="42.01173333333333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2868"/>
    <d v="2016-10-05T11:50:54"/>
  </r>
  <r>
    <n v="0.88500000000000245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d v="2016-07-19T06:14:41"/>
  </r>
  <r>
    <n v="15.000000000000002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2870"/>
    <d v="2014-05-16T20:32:45"/>
  </r>
  <r>
    <n v="4.6699999999999964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2871"/>
    <d v="2014-12-21T09:43:3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x v="1"/>
    <s v="plays"/>
    <x v="2872"/>
    <d v="2015-06-19T18:47:18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2873"/>
    <d v="2015-01-28T11:37:11"/>
  </r>
  <r>
    <n v="5.4200000000000026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2874"/>
    <d v="2017-01-17T12:16:26"/>
  </r>
  <r>
    <n v="3.4999999999996145E-2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2875"/>
    <d v="2016-05-04T19:04:53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x v="1"/>
    <s v="plays"/>
    <x v="2876"/>
    <d v="2015-07-16T09:51:19"/>
  </r>
  <r>
    <n v="10.833333333333329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2877"/>
    <d v="2016-11-30T09:00:00"/>
  </r>
  <r>
    <n v="2.1000000000000019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d v="2015-07-03T06:46:35"/>
  </r>
  <r>
    <n v="0.25892857142857384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9"/>
    <d v="2016-01-20T09:24:21"/>
  </r>
  <r>
    <n v="23.333333333333329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2880"/>
    <d v="2015-08-20T09:05:0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x v="1"/>
    <s v="plays"/>
    <x v="2881"/>
    <d v="2014-12-03T07:20:36"/>
  </r>
  <r>
    <n v="33.599999999999994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82"/>
    <d v="2016-05-01T06:18:38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d v="2016-02-05T20:59:00"/>
  </r>
  <r>
    <n v="0.41111111111110654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d v="2014-12-05T09:27:15"/>
  </r>
  <r>
    <n v="32.499999999999993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5"/>
    <d v="2015-03-13T16:50:01"/>
  </r>
  <r>
    <n v="5.0000000000000044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6"/>
    <d v="2015-09-18T19:59:00"/>
  </r>
  <r>
    <n v="0.16666666666667052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7"/>
    <d v="2015-01-11T02:15:24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x v="1"/>
    <s v="plays"/>
    <x v="2888"/>
    <d v="2014-10-17T20:59:00"/>
  </r>
  <r>
    <n v="38.06666666666667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2889"/>
    <d v="2014-08-29T12:43:05"/>
  </r>
  <r>
    <n v="1.0499999999999954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90"/>
    <d v="2014-08-08T19:00:00"/>
  </r>
  <r>
    <n v="2.7299999999999991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d v="2016-04-15T12:12:08"/>
  </r>
  <r>
    <n v="9.0909090909090935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2892"/>
    <d v="2014-08-25T13:00:00"/>
  </r>
  <r>
    <n v="0.50000000000000044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8T18:00:00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x v="1"/>
    <s v="plays"/>
    <x v="2894"/>
    <d v="2015-04-03T14:40:15"/>
  </r>
  <r>
    <n v="4.6000000000000041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5"/>
    <d v="2014-06-22T13:00:00"/>
  </r>
  <r>
    <n v="20.833333333333336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2896"/>
    <d v="2016-12-11T22:00:00"/>
  </r>
  <r>
    <n v="4.5833333333333286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2897"/>
    <d v="2015-10-11T07:29:05"/>
  </r>
  <r>
    <n v="4.2133333333333356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2898"/>
    <d v="2015-10-31T07:57:33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x v="1"/>
    <s v="plays"/>
    <x v="2899"/>
    <d v="2016-07-23T17:52:38"/>
  </r>
  <r>
    <n v="61.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2900"/>
    <d v="2014-08-08T21:37:12"/>
  </r>
  <r>
    <n v="0.80000000000000071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13:42:19"/>
  </r>
  <r>
    <n v="1.6666666666664831E-2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d v="2015-08-24T02:33:16"/>
  </r>
  <r>
    <n v="0.78000000000000291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d v="2015-09-08T20:00:18"/>
  </r>
  <r>
    <n v="5.0000000000000044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d v="2014-11-09T04:00:00"/>
  </r>
  <r>
    <n v="17.771428571428572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2905"/>
    <d v="2016-09-06T17:21:53"/>
  </r>
  <r>
    <n v="9.4166666666666625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2906"/>
    <d v="2015-07-31T17:00:00"/>
  </r>
  <r>
    <n v="8.0000000000002292E-2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13:03:57"/>
  </r>
  <r>
    <n v="2.7499999999999969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d v="2016-06-08T09:33:39"/>
  </r>
  <r>
    <n v="1.1111111111106187E-2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d v="2014-11-25T11:46:00"/>
  </r>
  <r>
    <n v="3.3333333333329662E-3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10"/>
    <d v="2015-06-12T12:11:27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2911"/>
    <d v="2015-06-27T10:27:06"/>
  </r>
  <r>
    <n v="14.058171745152359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2912"/>
    <d v="2016-01-14T19:09:34"/>
  </r>
  <r>
    <n v="1.9999999999997797E-2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14:08:59"/>
  </r>
  <r>
    <n v="4.0000000000040004E-3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4"/>
    <d v="2015-03-14T12:46:34"/>
  </r>
  <r>
    <n v="61.1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915"/>
    <d v="2016-03-16T00:33:10"/>
  </r>
  <r>
    <n v="7.8378378378378351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2916"/>
    <d v="2014-05-19T03:26:29"/>
  </r>
  <r>
    <n v="21.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2917"/>
    <d v="2015-09-15T21:37:27"/>
  </r>
  <r>
    <n v="27.24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d v="2015-10-29T07:06:47"/>
  </r>
  <r>
    <n v="8.4999999999999964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06:52:09"/>
  </r>
  <r>
    <n v="26.839999999999996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920"/>
    <d v="2015-03-25T10:01:10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13:16:44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12:58:47"/>
  </r>
  <r>
    <n v="100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d v="2015-01-23T19:00:00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8T19:59:00"/>
  </r>
  <r>
    <n v="102.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06:01:08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d v="2015-02-23T10:22:59"/>
  </r>
  <r>
    <n v="130.83333333333334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4T21:00:00"/>
  </r>
  <r>
    <n v="100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15:57:26"/>
  </r>
  <r>
    <n v="102.06937499999999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05:32:38"/>
  </r>
  <r>
    <n v="100.92000000000002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06:01:04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2931"/>
    <d v="2014-09-14T22:08:00"/>
  </r>
  <r>
    <n v="105.0967741935484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03:00:00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14:57:33"/>
  </r>
  <r>
    <n v="1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07:16:04"/>
  </r>
  <r>
    <n v="100.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09:00:0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2T20:59:00"/>
  </r>
  <r>
    <n v="133.33333333333331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02:58:33"/>
  </r>
  <r>
    <n v="101.375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2938"/>
    <d v="2015-01-30T08:53:34"/>
  </r>
  <r>
    <n v="102.875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d v="2014-08-27T17:00:00"/>
  </r>
  <r>
    <n v="107.24000000000001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0:33:38"/>
  </r>
  <r>
    <n v="4.0000000000040004E-3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41"/>
    <d v="2015-03-01T15:02:35"/>
  </r>
  <r>
    <n v="20.425000000000004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12:18:0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x v="1"/>
    <s v="spaces"/>
    <x v="2943"/>
    <d v="2015-04-12T19:06:20"/>
  </r>
  <r>
    <n v="1.0000000000000009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d v="2015-06-07T13:56: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x v="1"/>
    <s v="spaces"/>
    <x v="2945"/>
    <d v="2015-05-23T19:21:00"/>
  </r>
  <r>
    <n v="0.10000000000000009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04:44:52"/>
  </r>
  <r>
    <n v="4.2880000000000029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09:11:00"/>
  </r>
  <r>
    <n v="4.8000000000048004E-3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2948"/>
    <d v="2015-06-02T07:34:53"/>
  </r>
  <r>
    <n v="2.500000000000002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12:45:17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x v="1"/>
    <s v="spaces"/>
    <x v="2950"/>
    <d v="2016-01-23T00:45:52"/>
  </r>
  <r>
    <n v="2.1920000000000051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1:16:13"/>
  </r>
  <r>
    <n v="8.0250000000000039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2952"/>
    <d v="2016-10-16T20:00:00"/>
  </r>
  <r>
    <n v="0.15125000000000277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1:00:2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x v="1"/>
    <s v="spaces"/>
    <x v="2954"/>
    <d v="2017-03-16T05:00:03"/>
  </r>
  <r>
    <n v="59.583333333333336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d v="2015-06-16T09:47:29"/>
  </r>
  <r>
    <n v="16.73417721518987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15:00:50"/>
  </r>
  <r>
    <n v="1.86666666666667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2957"/>
    <d v="2015-03-27T15:16:12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x v="1"/>
    <s v="spaces"/>
    <x v="2958"/>
    <d v="2016-05-08T09:41:57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x v="1"/>
    <s v="spaces"/>
    <x v="2959"/>
    <d v="2016-06-06T16:12:0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x v="1"/>
    <s v="spaces"/>
    <x v="2960"/>
    <d v="2014-09-11T10:10:23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d v="2015-03-25T20:00:00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d v="2015-02-28T22:59:00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03:17:04"/>
  </r>
  <r>
    <n v="100.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2964"/>
    <d v="2014-08-06T13:32:00"/>
  </r>
  <r>
    <n v="109.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2965"/>
    <d v="2015-07-07T09:30:33"/>
  </r>
  <r>
    <n v="113.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2966"/>
    <d v="2015-09-16T09:43:32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967"/>
    <d v="2015-03-08T19:44:52"/>
  </r>
  <r>
    <n v="1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2968"/>
    <d v="2016-08-16T19:59:00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14:51:00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2970"/>
    <d v="2014-07-18T08:04:11"/>
  </r>
  <r>
    <n v="100.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2971"/>
    <d v="2014-08-31T07:47:58"/>
  </r>
  <r>
    <n v="105.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2972"/>
    <d v="2016-12-04T17:00:00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2973"/>
    <d v="2015-12-31T20:00:00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2974"/>
    <d v="2014-09-25T17:35:00"/>
  </r>
  <r>
    <n v="100.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2975"/>
    <d v="2014-11-26T19:00:00"/>
  </r>
  <r>
    <n v="171.42857142857144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976"/>
    <d v="2016-03-13T04:00:00"/>
  </r>
  <r>
    <n v="113.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d v="2015-03-22T18:14:00"/>
  </r>
  <r>
    <n v="129.46666666666667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2978"/>
    <d v="2014-10-19T21:59:00"/>
  </r>
  <r>
    <n v="101.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2979"/>
    <d v="2015-01-05T22:00:00"/>
  </r>
  <r>
    <n v="109.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2980"/>
    <d v="2015-08-23T18:00:00"/>
  </r>
  <r>
    <n v="128.92500000000001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05:25:56"/>
  </r>
  <r>
    <n v="102.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08:29:03"/>
  </r>
  <r>
    <n v="146.53957758620692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08:10:36"/>
  </r>
  <r>
    <n v="100.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2984"/>
    <d v="2016-08-23T22:41:21"/>
  </r>
  <r>
    <n v="121.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2985"/>
    <d v="2016-10-30T20:00:00"/>
  </r>
  <r>
    <n v="105.5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03:00:06"/>
  </r>
  <r>
    <n v="110.4008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2987"/>
    <d v="2016-10-12T16:00:00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0:41:21"/>
  </r>
  <r>
    <n v="176.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2989"/>
    <d v="2015-12-20T20:59:00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05:47:00"/>
  </r>
  <r>
    <n v="103.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12:05:30"/>
  </r>
  <r>
    <n v="104.5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2992"/>
    <d v="2016-10-09T10:25:10"/>
  </r>
  <r>
    <n v="100.29999999999998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12:07:47"/>
  </r>
  <r>
    <n v="457.74666666666661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03:29:32"/>
  </r>
  <r>
    <n v="104.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2995"/>
    <d v="2017-01-19T07:57:51"/>
  </r>
  <r>
    <n v="171.94285714285712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13:54:00"/>
  </r>
  <r>
    <n v="103.73000000000002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d v="2017-02-26T20:59:00"/>
  </r>
  <r>
    <n v="103.02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2998"/>
    <d v="2014-06-15T20:25:00"/>
  </r>
  <r>
    <n v="118.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d v="2017-02-28T18:00:00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d v="2017-01-31T10:00:00"/>
  </r>
  <r>
    <n v="318.69988910451895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13:29:42"/>
  </r>
  <r>
    <n v="108.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12:04:12"/>
  </r>
  <r>
    <n v="101.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3003"/>
    <d v="2016-02-29T21:59:00"/>
  </r>
  <r>
    <n v="112.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14:08:44"/>
  </r>
  <r>
    <n v="120.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08:11:45"/>
  </r>
  <r>
    <n v="107.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0:09:51"/>
  </r>
  <r>
    <n v="180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d v="2015-04-24T21:11:23"/>
  </r>
  <r>
    <n v="101.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3008"/>
    <d v="2016-01-20T21:05:19"/>
  </r>
  <r>
    <n v="119.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3009"/>
    <d v="2014-11-26T06:40:40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1:58:39"/>
  </r>
  <r>
    <n v="123.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d v="2015-12-23T14:59:00"/>
  </r>
  <r>
    <n v="117.12500000000001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08:52:10"/>
  </r>
  <r>
    <n v="156.95999999999998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12:04:09"/>
  </r>
  <r>
    <n v="113.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3014"/>
    <d v="2014-11-04T21:00:00"/>
  </r>
  <r>
    <n v="103.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d v="2014-06-10T20:00:00"/>
  </r>
  <r>
    <n v="102.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05:09:12"/>
  </r>
  <r>
    <n v="105.84090909090908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12:24:03"/>
  </r>
  <r>
    <n v="100.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14:00:00"/>
  </r>
  <r>
    <n v="121.23333333333332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3019"/>
    <d v="2014-05-26T19:00:00"/>
  </r>
  <r>
    <n v="100.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12:18:53"/>
  </r>
  <r>
    <n v="116.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3021"/>
    <d v="2016-11-21T21:59:00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14:53:29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3023"/>
    <d v="2015-06-11T08:13:06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15:51:15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08:00:00"/>
  </r>
  <r>
    <n v="143.33333333333334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d v="2017-03-03T03:01:32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d v="2015-03-20T07:54:11"/>
  </r>
  <r>
    <n v="168.02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028"/>
    <d v="2016-08-14T22:20:25"/>
  </r>
  <r>
    <n v="109.67666666666666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3029"/>
    <d v="2014-11-17T20:35:00"/>
  </r>
  <r>
    <n v="106.6857142857143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09:56:11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13:10:47"/>
  </r>
  <r>
    <n v="127.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d v="2015-09-10T17:04:19"/>
  </r>
  <r>
    <n v="146.53333333333333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033"/>
    <d v="2016-08-17T18:38:45"/>
  </r>
  <r>
    <n v="112.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3034"/>
    <d v="2016-10-31T19:59:00"/>
  </r>
  <r>
    <n v="108.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05:26:49"/>
  </r>
  <r>
    <n v="126.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03:59:00"/>
  </r>
  <r>
    <n v="213.19999999999996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037"/>
    <d v="2010-10-01T20:59:00"/>
  </r>
  <r>
    <n v="100.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3038"/>
    <d v="2016-03-03T22:03:17"/>
  </r>
  <r>
    <n v="108.71389999999998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3039"/>
    <d v="2013-12-28T23:59:00"/>
  </r>
  <r>
    <n v="107.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15:00:00"/>
  </r>
  <r>
    <n v="110.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12:50:4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08:30:47"/>
  </r>
  <r>
    <n v="110.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3043"/>
    <d v="2015-04-15T18:50:00"/>
  </r>
  <r>
    <n v="109.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09:26:38"/>
  </r>
  <r>
    <n v="132.70650000000001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045"/>
    <d v="2014-08-21T19:44:15"/>
  </r>
  <r>
    <n v="190.84810126582278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3046"/>
    <d v="2014-09-09T20:52:00"/>
  </r>
  <r>
    <n v="1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d v="2016-04-27T05:16:00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13:22:00"/>
  </r>
  <r>
    <n v="106.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3049"/>
    <d v="2015-06-13T16:20:55"/>
  </r>
  <r>
    <n v="1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3050"/>
    <d v="2016-05-04T20:02:40"/>
  </r>
  <r>
    <n v="23.628571428571433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1:59:05"/>
  </r>
  <r>
    <n v="0.14999999999999458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07:59:00"/>
  </r>
  <r>
    <n v="0.40000000000000036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3053"/>
    <d v="2014-10-01T19:59:00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x v="1"/>
    <s v="spaces"/>
    <x v="3054"/>
    <d v="2015-03-01T17:04:00"/>
  </r>
  <r>
    <n v="4.9999999999994493E-3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5"/>
    <d v="2015-01-09T14:59: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x v="1"/>
    <s v="spaces"/>
    <x v="3056"/>
    <d v="2014-09-29T07:16:24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x v="1"/>
    <s v="spaces"/>
    <x v="3057"/>
    <d v="2016-04-03T06:36:51"/>
  </r>
  <r>
    <n v="1.6666666666664831E-2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8"/>
    <d v="2016-05-20T00:59:00"/>
  </r>
  <r>
    <n v="3.0066666666666686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d v="2014-08-08T14:27:26"/>
  </r>
  <r>
    <n v="0.15227272727272867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3060"/>
    <d v="2015-09-27T22:35:34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x v="1"/>
    <s v="spaces"/>
    <x v="3061"/>
    <d v="2014-08-13T10:49:08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0:00:00"/>
  </r>
  <r>
    <n v="19.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14:08:58"/>
  </r>
  <r>
    <n v="11.294666666666664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3064"/>
    <d v="2015-11-21T22:59:00"/>
  </r>
  <r>
    <n v="3.9999999999995595E-2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29T17:19:32"/>
  </r>
  <r>
    <n v="11.985714285714288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3066"/>
    <d v="2016-07-09T21:28:57"/>
  </r>
  <r>
    <n v="2.500000000000002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d v="2015-09-09T14:31:19"/>
  </r>
  <r>
    <n v="7.0000000000003393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08:35:52"/>
  </r>
  <r>
    <n v="14.100000000000001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3069"/>
    <d v="2014-12-14T12:00:34"/>
  </r>
  <r>
    <n v="3.3399999999999985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3070"/>
    <d v="2016-12-07T09:36:09"/>
  </r>
  <r>
    <n v="59.774999999999999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3071"/>
    <d v="2015-04-20T21:59:00"/>
  </r>
  <r>
    <n v="1.6666666666664831E-2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29T17:46:00"/>
  </r>
  <r>
    <n v="2.3035714285712938E-2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1:19:00"/>
  </r>
  <r>
    <n v="8.799999999999919E-2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3074"/>
    <d v="2016-03-10T05:42:39"/>
  </r>
  <r>
    <n v="8.6400000000000041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d v="2016-08-18T18:27:20"/>
  </r>
  <r>
    <n v="15.059999999999995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d v="2015-10-09T07:38:43"/>
  </r>
  <r>
    <n v="0.47727272727272618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14:57:58"/>
  </r>
  <r>
    <n v="0.1183333333333314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3078"/>
    <d v="2015-02-25T19:19:55"/>
  </r>
  <r>
    <n v="0.84173998587352417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08:07:15"/>
  </r>
  <r>
    <n v="1.8799999999996597E-2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3080"/>
    <d v="2014-12-26T17:40:44"/>
  </r>
  <r>
    <n v="0.2102999999999966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d v="2015-09-19T20:21:3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x v="1"/>
    <s v="spaces"/>
    <x v="3082"/>
    <d v="2015-11-15T15:09:06"/>
  </r>
  <r>
    <n v="0.28000000000000247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3083"/>
    <d v="2014-08-31T21:00:00"/>
  </r>
  <r>
    <n v="11.579206701157919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0:48:00"/>
  </r>
  <r>
    <n v="2.4399999999999977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3085"/>
    <d v="2015-09-29T13:12:39"/>
  </r>
  <r>
    <n v="0.24999999999999467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3086"/>
    <d v="2015-08-17T08:05:59"/>
  </r>
  <r>
    <n v="0.62499999999999778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0T20:36:30"/>
  </r>
  <r>
    <n v="0.19384615384615556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d v="2015-01-08T05:41:00"/>
  </r>
  <r>
    <n v="23.416000000000004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3089"/>
    <d v="2016-07-08T17:59:00"/>
  </r>
  <r>
    <n v="5.0808888888888903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0:39:05"/>
  </r>
  <r>
    <n v="15.920000000000002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091"/>
    <d v="2016-08-14T14:45:43"/>
  </r>
  <r>
    <n v="1.1831900000000006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14:00:00"/>
  </r>
  <r>
    <n v="22.750000000000004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3093"/>
    <d v="2014-05-31T19:59:00"/>
  </r>
  <r>
    <n v="2.4999999999997247E-2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d v="2015-09-20T11:05:56"/>
  </r>
  <r>
    <n v="0.33512064343163006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d v="2016-07-31T16:36:20"/>
  </r>
  <r>
    <n v="3.974999999999995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1:48:46"/>
  </r>
  <r>
    <n v="17.149999999999999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06:00:00"/>
  </r>
  <r>
    <n v="3.6080041046690603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3098"/>
    <d v="2016-02-07T16:17:00"/>
  </r>
  <r>
    <n v="13.900000000000002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d v="2016-02-11T20:33:11"/>
  </r>
  <r>
    <n v="15.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06:56:15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d v="2015-07-15T23:56:00"/>
  </r>
  <r>
    <n v="39.112499999999997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0:10:18"/>
  </r>
  <r>
    <n v="0.26829268292682951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1T19:45:06"/>
  </r>
  <r>
    <n v="29.625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d v="2015-02-02T18:00:00"/>
  </r>
  <r>
    <n v="42.360992301112063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3105"/>
    <d v="2014-10-18T21:00:00"/>
  </r>
  <r>
    <n v="4.100000000000003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d v="2015-09-16T14:00:00"/>
  </r>
  <r>
    <n v="19.762500000000006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1:32:31"/>
  </r>
  <r>
    <n v="5.1999999999996493E-2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07:19:54"/>
  </r>
  <r>
    <n v="25.030188679245281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109"/>
    <d v="2014-08-27T19:00:10"/>
  </r>
  <r>
    <n v="3.9999999999995595E-2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d v="2017-02-18T16:45:19"/>
  </r>
  <r>
    <n v="26.639999999999997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3111"/>
    <d v="2014-10-04T06:17:00"/>
  </r>
  <r>
    <n v="4.7363636363636381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3112"/>
    <d v="2016-10-31T18:55:34"/>
  </r>
  <r>
    <n v="4.2435339894712705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09:33:02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x v="1"/>
    <s v="spaces"/>
    <x v="3114"/>
    <d v="2014-09-21T07:10:50"/>
  </r>
  <r>
    <n v="3.0000000000000027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d v="2016-06-05T02:43:47"/>
  </r>
  <r>
    <n v="57.333333333333329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d v="2015-04-01T04:22:05"/>
  </r>
  <r>
    <n v="0.10000000000000009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7"/>
    <d v="2016-05-27T05:12:00"/>
  </r>
  <r>
    <n v="0.30999999999999917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07:35:23"/>
  </r>
  <r>
    <n v="4.9999999999994493E-2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9"/>
    <d v="2015-03-26T16:05:32"/>
  </r>
  <r>
    <n v="9.8461538461491749E-3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d v="2016-05-05T13:36:36"/>
  </r>
  <r>
    <n v="0.66666666666667096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d v="2014-09-26T08:18:55"/>
  </r>
  <r>
    <n v="58.29145728643217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15:22:12"/>
  </r>
  <r>
    <n v="68.153599999999997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15:49:58"/>
  </r>
  <r>
    <n v="3.249999999999087E-3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d v="2015-02-02T10:43:21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x v="1"/>
    <s v="spaces"/>
    <x v="3125"/>
    <d v="2016-01-06T20:57:52"/>
  </r>
  <r>
    <n v="4.1599999999999966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15:26:0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x v="1"/>
    <s v="spaces"/>
    <x v="3127"/>
    <d v="2015-03-01T12:33:49"/>
  </r>
  <r>
    <n v="108.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0:49:01"/>
  </r>
  <r>
    <n v="0.80000000000000071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9"/>
    <d v="2017-04-18T11:13:39"/>
  </r>
  <r>
    <n v="3.7499999999999978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d v="2017-04-13T20:59:00"/>
  </r>
  <r>
    <n v="15.731707317073173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d v="2017-04-08T04:54:05"/>
  </r>
  <r>
    <n v="3.3333333333329662E-2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32"/>
    <d v="2017-04-20T23:24:20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d v="2017-03-24T04:33:54"/>
  </r>
  <r>
    <n v="22.499999999999996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d v="2017-03-27T08:16:59"/>
  </r>
  <r>
    <n v="20.849420849420852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3135"/>
    <d v="2017-04-03T19:38:41"/>
  </r>
  <r>
    <n v="127.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3136"/>
    <d v="2017-03-31T14:59:00"/>
  </r>
  <r>
    <n v="3.3333333333333326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7"/>
    <d v="2017-05-03T11:12:00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x v="1"/>
    <s v="plays"/>
    <x v="3138"/>
    <d v="2017-04-03T07:30:07"/>
  </r>
  <r>
    <n v="5.4000000000000048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d v="2017-03-24T20:33:00"/>
  </r>
  <r>
    <n v="0.96000000000000529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40"/>
    <d v="2017-04-07T08:15:03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d v="2017-04-16T12:00:00"/>
  </r>
  <r>
    <n v="1.6363636363636358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42"/>
    <d v="2017-03-19T03:18:59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x v="1"/>
    <s v="plays"/>
    <x v="3143"/>
    <d v="2017-04-09T00:35:56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3144"/>
    <d v="2017-03-18T22:00:00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x v="1"/>
    <s v="plays"/>
    <x v="3145"/>
    <d v="2017-03-27T15:58:54"/>
  </r>
  <r>
    <n v="10.499999999999998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d v="2017-04-16T07:22:46"/>
  </r>
  <r>
    <n v="117.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3147"/>
    <d v="2014-11-06T16:15:55"/>
  </r>
  <r>
    <n v="131.16666666666666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3148"/>
    <d v="2014-09-30T20:00:00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d v="2012-12-06T18:00:00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3150"/>
    <d v="2011-01-24T20:00:00"/>
  </r>
  <r>
    <n v="100.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3151"/>
    <d v="2014-09-10T12:09:34"/>
  </r>
  <r>
    <n v="105.95454545454545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3152"/>
    <d v="2013-11-02T12:49:27"/>
  </r>
  <r>
    <n v="335.58333333333337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3153"/>
    <d v="2011-04-30T20:59:00"/>
  </r>
  <r>
    <n v="112.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3154"/>
    <d v="2012-04-01T12:00:58"/>
  </r>
  <r>
    <n v="188.50460000000001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3155"/>
    <d v="2012-12-20T03:58:45"/>
  </r>
  <r>
    <n v="101.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3156"/>
    <d v="2012-06-01T14:52:24"/>
  </r>
  <r>
    <n v="1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157"/>
    <d v="2014-07-18T21:00:00"/>
  </r>
  <r>
    <n v="114.00000000000001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3158"/>
    <d v="2013-07-22T12:09:12"/>
  </r>
  <r>
    <n v="133.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3159"/>
    <d v="2012-01-18T15:00:00"/>
  </r>
  <r>
    <n v="101.53333333333335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160"/>
    <d v="2014-08-12T20:59:00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3161"/>
    <d v="2014-10-15T04:52:02"/>
  </r>
  <r>
    <n v="127.15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3162"/>
    <d v="2014-07-06T18:00:00"/>
  </r>
  <r>
    <n v="111.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3163"/>
    <d v="2014-06-15T10:05:25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3164"/>
    <d v="2014-06-09T11:20:15"/>
  </r>
  <r>
    <n v="162.66666666666666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3165"/>
    <d v="2011-05-02T19:59:00"/>
  </r>
  <r>
    <n v="160.2280857142857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3166"/>
    <d v="2014-11-25T23:59:00"/>
  </r>
  <r>
    <n v="116.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167"/>
    <d v="2014-08-01T20:13:01"/>
  </r>
  <r>
    <n v="124.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3168"/>
    <d v="2014-06-13T14:00:00"/>
  </r>
  <r>
    <n v="103.01249999999999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d v="2013-12-12T20:59:00"/>
  </r>
  <r>
    <n v="112.25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3170"/>
    <d v="2014-07-01T20:00:00"/>
  </r>
  <r>
    <n v="108.8142857142857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3171"/>
    <d v="2016-05-06T06:35:58"/>
  </r>
  <r>
    <n v="114.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3172"/>
    <d v="2012-02-14T09:31:08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3173"/>
    <d v="2014-09-26T13:04:52"/>
  </r>
  <r>
    <n v="101.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12:45:08"/>
  </r>
  <r>
    <n v="109.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d v="2011-02-17T13:17:07"/>
  </r>
  <r>
    <n v="114.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176"/>
    <d v="2013-08-18T07:00:00"/>
  </r>
  <r>
    <n v="117.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3177"/>
    <d v="2014-06-21T08:00:09"/>
  </r>
  <r>
    <n v="171.73333333333335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3178"/>
    <d v="2014-07-16T06:31:15"/>
  </r>
  <r>
    <n v="114.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3179"/>
    <d v="2013-05-06T08:51:11"/>
  </r>
  <r>
    <n v="119.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3180"/>
    <d v="2014-06-20T01:54:09"/>
  </r>
  <r>
    <n v="109.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3181"/>
    <d v="2014-06-15T08:00:00"/>
  </r>
  <r>
    <n v="100.88571428571429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3182"/>
    <d v="2012-01-31T09:00:00"/>
  </r>
  <r>
    <n v="109.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3183"/>
    <d v="2013-08-23T11:04:29"/>
  </r>
  <r>
    <n v="107.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3184"/>
    <d v="2014-07-01T15:50:31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185"/>
    <d v="2014-07-16T15:27:21"/>
  </r>
  <r>
    <n v="102.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3186"/>
    <d v="2014-09-16T13:00:00"/>
  </r>
  <r>
    <n v="116.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07:59:33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1:58:22"/>
  </r>
  <r>
    <n v="12.327272727272732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0:18:52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x v="1"/>
    <s v="musical"/>
    <x v="3190"/>
    <d v="2016-12-08T20:37:55"/>
  </r>
  <r>
    <n v="4.0266666666666673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d v="2016-08-16T10:07:49"/>
  </r>
  <r>
    <n v="1.0199999999999987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d v="2015-02-28T14:00:00"/>
  </r>
  <r>
    <n v="11.739999999999995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15:14:1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x v="1"/>
    <s v="musical"/>
    <x v="3194"/>
    <d v="2015-07-26T17:29:58"/>
  </r>
  <r>
    <n v="59.142857142857139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06:15:42"/>
  </r>
  <r>
    <n v="6.0000000000004494E-2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d v="2015-08-01T06:00:00"/>
  </r>
  <r>
    <n v="11.450000000000005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d v="2015-02-04T03:50:18"/>
  </r>
  <r>
    <n v="0.36666666666667069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02:11:17"/>
  </r>
  <r>
    <n v="52.160000000000004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13:00:00"/>
  </r>
  <r>
    <n v="2.0000000000020002E-3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d v="2016-04-29T21:34:00"/>
  </r>
  <r>
    <n v="1.2499999999999956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0:24:37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d v="2015-12-13T21:59:0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15:43:42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x v="1"/>
    <s v="musical"/>
    <x v="3204"/>
    <d v="2015-07-17T08:14:00"/>
  </r>
  <r>
    <n v="3.4124999999999961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d v="2015-05-01T00:59:32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x v="1"/>
    <s v="musical"/>
    <x v="3206"/>
    <d v="2015-09-18T22:37:31"/>
  </r>
  <r>
    <n v="46.363636363636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2T21:40:07"/>
  </r>
  <r>
    <n v="103.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208"/>
    <d v="2014-07-28T06:31:17"/>
  </r>
  <r>
    <n v="119.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3209"/>
    <d v="2014-06-20T15:00:00"/>
  </r>
  <r>
    <n v="125.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3210"/>
    <d v="2012-05-31T19:59:00"/>
  </r>
  <r>
    <n v="119.7434782608695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211"/>
    <d v="2014-08-14T18:00:00"/>
  </r>
  <r>
    <n v="126.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212"/>
    <d v="2014-08-08T11:05:51"/>
  </r>
  <r>
    <n v="100.11666666666667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3213"/>
    <d v="2015-07-26T10:19:19"/>
  </r>
  <r>
    <n v="102.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3214"/>
    <d v="2016-01-05T15:55:00"/>
  </r>
  <r>
    <n v="100.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3215"/>
    <d v="2015-09-09T19:59:00"/>
  </r>
  <r>
    <n v="100.05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3216"/>
    <d v="2015-07-11T06:30:00"/>
  </r>
  <r>
    <n v="116.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3217"/>
    <d v="2016-11-04T05:06:24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3218"/>
    <d v="2014-12-30T16:00:00"/>
  </r>
  <r>
    <n v="100.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3219"/>
    <d v="2015-03-22T14:35:47"/>
  </r>
  <r>
    <n v="100.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3220"/>
    <d v="2017-03-12T13:00:00"/>
  </r>
  <r>
    <n v="103.42500000000001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3221"/>
    <d v="2015-07-05T08:43:23"/>
  </r>
  <r>
    <n v="124.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3222"/>
    <d v="2015-10-24T13:29:00"/>
  </r>
  <r>
    <n v="109.51612903225806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223"/>
    <d v="2015-08-20T12:02:56"/>
  </r>
  <r>
    <n v="102.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3224"/>
    <d v="2017-01-09T21:00:00"/>
  </r>
  <r>
    <n v="102.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3225"/>
    <d v="2016-06-03T13:00:00"/>
  </r>
  <r>
    <n v="104.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3226"/>
    <d v="2015-10-30T06:00:12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d v="2017-01-17T13:10:36"/>
  </r>
  <r>
    <n v="102.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3228"/>
    <d v="2015-12-16T20:59:00"/>
  </r>
  <r>
    <n v="107.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3229"/>
    <d v="2014-11-19T23:59:58"/>
  </r>
  <r>
    <n v="109.8846153846153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3230"/>
    <d v="2014-09-30T19:59:00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d v="2016-04-16T14:39:07"/>
  </r>
  <r>
    <n v="131.20000000000002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3232"/>
    <d v="2016-05-03T19:59:00"/>
  </r>
  <r>
    <n v="118.8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3233"/>
    <d v="2017-03-02T11:19:15"/>
  </r>
  <r>
    <n v="100.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3234"/>
    <d v="2017-02-01T15:31:00"/>
  </r>
  <r>
    <n v="103.20666666666666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0:20:51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3236"/>
    <d v="2016-12-28T14:00:33"/>
  </r>
  <r>
    <n v="100.78754285714287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3237"/>
    <d v="2015-09-28T19:59:00"/>
  </r>
  <r>
    <n v="112.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3238"/>
    <d v="2015-07-01T04:14:58"/>
  </r>
  <r>
    <n v="105.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3239"/>
    <d v="2015-10-25T15:59:00"/>
  </r>
  <r>
    <n v="100.56666666666668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3240"/>
    <d v="2017-02-16T15:00:00"/>
  </r>
  <r>
    <n v="115.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3241"/>
    <d v="2014-10-13T22:59:00"/>
  </r>
  <r>
    <n v="127.30419999999999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0:08:12"/>
  </r>
  <r>
    <n v="102.83750000000001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3243"/>
    <d v="2015-10-08T16:00:00"/>
  </r>
  <r>
    <n v="102.9375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3244"/>
    <d v="2016-12-01T09:39:42"/>
  </r>
  <r>
    <n v="104.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3245"/>
    <d v="2015-06-11T18:00:00"/>
  </r>
  <r>
    <n v="111.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3246"/>
    <d v="2015-09-11T19:59:00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3247"/>
    <d v="2015-07-12T02:25:12"/>
  </r>
  <r>
    <n v="100.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3248"/>
    <d v="2015-04-04T12:19:17"/>
  </r>
  <r>
    <n v="104.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3249"/>
    <d v="2015-06-20T09:55:14"/>
  </r>
  <r>
    <n v="101.55199999999999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3250"/>
    <d v="2014-11-05T10:48:44"/>
  </r>
  <r>
    <n v="110.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d v="2015-06-21T09:32:46"/>
  </r>
  <r>
    <n v="127.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d v="2016-09-07T03:20:40"/>
  </r>
  <r>
    <n v="101.82500000000002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3253"/>
    <d v="2016-09-07T19:45:00"/>
  </r>
  <r>
    <n v="101.2576923076923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3254"/>
    <d v="2015-03-25T17:03:29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0:26:15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0T19:59:00"/>
  </r>
  <r>
    <n v="106.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3257"/>
    <d v="2017-02-22T05:25:52"/>
  </r>
  <r>
    <n v="105.21428571428571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d v="2015-01-08T13:17:41"/>
  </r>
  <r>
    <n v="106.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3259"/>
    <d v="2016-09-30T19:59:00"/>
  </r>
  <r>
    <n v="109.24000000000001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3260"/>
    <d v="2015-11-30T09:08:38"/>
  </r>
  <r>
    <n v="100.45454545454547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3261"/>
    <d v="2015-07-16T09:24:36"/>
  </r>
  <r>
    <n v="103.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3262"/>
    <d v="2014-12-21T20:00:00"/>
  </r>
  <r>
    <n v="112.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3263"/>
    <d v="2015-10-30T13:00:00"/>
  </r>
  <r>
    <n v="1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3264"/>
    <d v="2015-01-28T14:00:00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3265"/>
    <d v="2015-12-03T09:00:00"/>
  </r>
  <r>
    <n v="131.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3266"/>
    <d v="2015-06-12T13:00:00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0:11:00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3268"/>
    <d v="2016-08-24T13:42:08"/>
  </r>
  <r>
    <n v="101.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d v="2015-06-16T03:00:00"/>
  </r>
  <r>
    <n v="101.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d v="2015-07-12T04:47:45"/>
  </r>
  <r>
    <n v="130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3271"/>
    <d v="2014-11-02T03:29:35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05:00:09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3273"/>
    <d v="2016-09-14T11:00:00"/>
  </r>
  <r>
    <n v="101.32258064516128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3274"/>
    <d v="2016-03-15T13:00:00"/>
  </r>
  <r>
    <n v="100.27777777777777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3275"/>
    <d v="2015-02-08T20:30:00"/>
  </r>
  <r>
    <n v="116.84444444444443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d v="2016-03-31T19:59:00"/>
  </r>
  <r>
    <n v="108.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d v="2014-11-18T09:23:26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3278"/>
    <d v="2015-05-30T12:21:43"/>
  </r>
  <r>
    <n v="114.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3279"/>
    <d v="2016-03-31T17:27:39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3280"/>
    <d v="2015-05-31T21:00:00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3281"/>
    <d v="2015-09-01T16:28:25"/>
  </r>
  <r>
    <n v="102.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3282"/>
    <d v="2016-04-28T20:39:48"/>
  </r>
  <r>
    <n v="104.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3283"/>
    <d v="2016-02-10T13:00:00"/>
  </r>
  <r>
    <n v="101.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d v="2016-01-28T21:59:00"/>
  </r>
  <r>
    <n v="112.10242048409683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3285"/>
    <d v="2017-02-27T21:00:00"/>
  </r>
  <r>
    <n v="101.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286"/>
    <d v="2016-08-15T12:09:42"/>
  </r>
  <r>
    <n v="100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3287"/>
    <d v="2015-11-28T10:00:28"/>
  </r>
  <r>
    <n v="100.2648999999999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15:00:00"/>
  </r>
  <r>
    <n v="133.0420000000000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3289"/>
    <d v="2017-02-20T00:50:02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3290"/>
    <d v="2017-03-11T04:21:31"/>
  </r>
  <r>
    <n v="114.00000000000001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3291"/>
    <d v="2015-09-16T19:59:00"/>
  </r>
  <r>
    <n v="286.13861386138615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3292"/>
    <d v="2015-12-04T11:29:08"/>
  </r>
  <r>
    <n v="170.4444444444444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3293"/>
    <d v="2017-03-04T02:12:32"/>
  </r>
  <r>
    <n v="118.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3294"/>
    <d v="2015-06-16T04:59:14"/>
  </r>
  <r>
    <n v="102.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3295"/>
    <d v="2016-09-26T02:37:09"/>
  </r>
  <r>
    <n v="144.06666666666666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3296"/>
    <d v="2015-11-22T14:00:00"/>
  </r>
  <r>
    <n v="100.07272727272726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297"/>
    <d v="2015-07-27T14:59:00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3298"/>
    <d v="2015-09-12T16:00:00"/>
  </r>
  <r>
    <n v="116.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3299"/>
    <d v="2015-10-14T14:01:03"/>
  </r>
  <r>
    <n v="136.16666666666669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3300"/>
    <d v="2015-04-29T09:51:02"/>
  </r>
  <r>
    <n v="133.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d v="2016-07-31T22:59:00"/>
  </r>
  <r>
    <n v="103.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d v="2016-12-07T00:26:16"/>
  </r>
  <r>
    <n v="115.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d v="2015-03-28T06:38:04"/>
  </r>
  <r>
    <n v="104.51666666666665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3304"/>
    <d v="2016-12-22T06:59:12"/>
  </r>
  <r>
    <n v="102.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d v="2015-07-31T12:32:28"/>
  </r>
  <r>
    <n v="175.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3306"/>
    <d v="2016-06-09T19:00:00"/>
  </r>
  <r>
    <n v="106.67999999999999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3307"/>
    <d v="2016-05-14T17:22:19"/>
  </r>
  <r>
    <n v="122.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3308"/>
    <d v="2016-04-13T13:02:45"/>
  </r>
  <r>
    <n v="159.42857142857144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9"/>
    <d v="2016-10-16T07:36:18"/>
  </r>
  <r>
    <n v="100.07692307692308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3310"/>
    <d v="2015-10-06T14:17:05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3311"/>
    <d v="2015-10-16T23:00:10"/>
  </r>
  <r>
    <n v="100.03999999999999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d v="2016-11-11T14:00:00"/>
  </r>
  <r>
    <n v="116.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3313"/>
    <d v="2016-01-26T17:00:00"/>
  </r>
  <r>
    <n v="210.75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3314"/>
    <d v="2015-05-08T12:05:00"/>
  </r>
  <r>
    <n v="110.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3315"/>
    <d v="2016-05-05T23:17:21"/>
  </r>
  <r>
    <n v="100.08673425918037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05:54:00"/>
  </r>
  <r>
    <n v="106.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3317"/>
    <d v="2016-06-07T16:57:04"/>
  </r>
  <r>
    <n v="125.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d v="2016-04-10T18:30:00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d v="2015-01-31T06:03:06"/>
  </r>
  <r>
    <n v="1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3320"/>
    <d v="2016-06-21T17:05:57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d v="2014-10-15T19:59:00"/>
  </r>
  <r>
    <n v="101.5151515151515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3322"/>
    <d v="2016-06-21T19:55:00"/>
  </r>
  <r>
    <n v="125.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0:46:48"/>
  </r>
  <r>
    <n v="101.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d v="2016-06-05T05:59:50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25"/>
    <d v="2015-04-05T09:51:17"/>
  </r>
  <r>
    <n v="101.375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3326"/>
    <d v="2015-03-08T08:08:25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3327"/>
    <d v="2016-05-08T00:59:26"/>
  </r>
  <r>
    <n v="146.38888888888891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328"/>
    <d v="2014-07-04T17:00:00"/>
  </r>
  <r>
    <n v="116.8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329"/>
    <d v="2014-07-27T15:00:00"/>
  </r>
  <r>
    <n v="106.26666666666667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3330"/>
    <d v="2015-04-01T12:17:48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d v="2015-10-06T08:44:46"/>
  </r>
  <r>
    <n v="100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3332"/>
    <d v="2014-07-19T12:38:50"/>
  </r>
  <r>
    <n v="104.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3333"/>
    <d v="2015-06-15T08:14:40"/>
  </r>
  <r>
    <n v="138.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3334"/>
    <d v="2015-07-30T04:30:22"/>
  </r>
  <r>
    <n v="100.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335"/>
    <d v="2014-08-03T15:00:00"/>
  </r>
  <r>
    <n v="100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3336"/>
    <d v="2016-04-05T00:34:06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3337"/>
    <d v="2014-10-10T13:00:00"/>
  </r>
  <r>
    <n v="102.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3338"/>
    <d v="2017-02-24T05:48:00"/>
  </r>
  <r>
    <n v="104.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3339"/>
    <d v="2016-07-28T07:58:38"/>
  </r>
  <r>
    <n v="138.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3340"/>
    <d v="2016-12-06T15:22:34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3341"/>
    <d v="2016-06-12T09:00:00"/>
  </r>
  <r>
    <n v="101.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3342"/>
    <d v="2015-03-31T20:59:00"/>
  </r>
  <r>
    <n v="171.42857142857144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3343"/>
    <d v="2016-04-13T05:18:00"/>
  </r>
  <r>
    <n v="101.44444444444444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344"/>
    <d v="2014-08-29T20:48:13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45"/>
    <d v="2015-04-17T16:37:00"/>
  </r>
  <r>
    <n v="110.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3346"/>
    <d v="2015-02-25T16:35:10"/>
  </r>
  <r>
    <n v="119.45000000000002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3347"/>
    <d v="2016-05-08T13:00:00"/>
  </r>
  <r>
    <n v="100.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3348"/>
    <d v="2016-04-29T19:59:00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09:00:00"/>
  </r>
  <r>
    <n v="104.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3350"/>
    <d v="2015-11-29T15:00:00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3351"/>
    <d v="2014-07-23T03:00:00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d v="2016-07-01T15:00:00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3353"/>
    <d v="2016-05-02T15:00:00"/>
  </r>
  <r>
    <n v="101.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d v="2015-10-28T20:01:00"/>
  </r>
  <r>
    <n v="126.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3355"/>
    <d v="2016-05-10T03:17:00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3356"/>
    <d v="2016-07-15T11:34:32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357"/>
    <d v="2014-08-01T02:01:50"/>
  </r>
  <r>
    <n v="102.99000000000001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0:27:59"/>
  </r>
  <r>
    <n v="106.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3359"/>
    <d v="2017-02-24T17:22:14"/>
  </r>
  <r>
    <n v="101.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3360"/>
    <d v="2016-12-14T07:59:00"/>
  </r>
  <r>
    <n v="113.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3361"/>
    <d v="2014-09-01T07:59:00"/>
  </r>
  <r>
    <n v="217.99999999999997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d v="2015-03-06T20:55:00"/>
  </r>
  <r>
    <n v="101.41935483870968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363"/>
    <d v="2014-08-19T08:00:00"/>
  </r>
  <r>
    <n v="105.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3364"/>
    <d v="2016-03-15T13:00:00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3365"/>
    <d v="2015-12-12T18:26:32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3366"/>
    <d v="2015-05-12T17:37:17"/>
  </r>
  <r>
    <n v="118.66666666666667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367"/>
    <d v="2015-08-01T14:24:54"/>
  </r>
  <r>
    <n v="104.60000000000001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3368"/>
    <d v="2014-12-31T21:00:00"/>
  </r>
  <r>
    <n v="103.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3369"/>
    <d v="2017-01-14T16:59:40"/>
  </r>
  <r>
    <n v="117.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3370"/>
    <d v="2016-12-17T00:00:00"/>
  </r>
  <r>
    <n v="138.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3371"/>
    <d v="2015-12-02T12:59:25"/>
  </r>
  <r>
    <n v="103.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3372"/>
    <d v="2014-08-24T20:59:00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3373"/>
    <d v="2015-07-18T08:00:00"/>
  </r>
  <r>
    <n v="106.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3374"/>
    <d v="2015-10-28T09:33:3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3375"/>
    <d v="2014-05-18T06:39:33"/>
  </r>
  <r>
    <n v="100.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3376"/>
    <d v="2015-04-25T07:49:54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3377"/>
    <d v="2015-03-20T08:56:00"/>
  </r>
  <r>
    <n v="107.63636363636364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3378"/>
    <d v="2014-08-31T05:08:00"/>
  </r>
  <r>
    <n v="103.64999999999999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3379"/>
    <d v="2015-08-26T15:00:00"/>
  </r>
  <r>
    <n v="104.43333333333334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15:52:58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3381"/>
    <d v="2015-03-10T19:26:23"/>
  </r>
  <r>
    <n v="100.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382"/>
    <d v="2016-08-01T14:59:00"/>
  </r>
  <r>
    <n v="111.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3383"/>
    <d v="2016-06-23T10:47:00"/>
  </r>
  <r>
    <n v="100.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3384"/>
    <d v="2015-11-20T19:00:00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3385"/>
    <d v="2014-12-10T12:49:12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3386"/>
    <d v="2014-12-03T07:28:26"/>
  </r>
  <r>
    <n v="116.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3387"/>
    <d v="2014-12-14T10:18:08"/>
  </r>
  <r>
    <n v="103.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d v="2015-06-18T03:04:01"/>
  </r>
  <r>
    <n v="114.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3389"/>
    <d v="2016-06-03T05:31:22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3390"/>
    <d v="2014-07-10T10:35:45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391"/>
    <d v="2014-08-08T14:28:00"/>
  </r>
  <r>
    <n v="100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3392"/>
    <d v="2016-05-06T12:17:35"/>
  </r>
  <r>
    <n v="105.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3393"/>
    <d v="2014-11-05T16:46:00"/>
  </r>
  <r>
    <n v="142.36363636363635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94"/>
    <d v="2014-07-27T06:17:25"/>
  </r>
  <r>
    <n v="1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3395"/>
    <d v="2015-05-30T10:10:00"/>
  </r>
  <r>
    <n v="104.33333333333334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3396"/>
    <d v="2014-05-31T19:59:00"/>
  </r>
  <r>
    <n v="112.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3397"/>
    <d v="2016-02-18T14:00:00"/>
  </r>
  <r>
    <n v="111.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3398"/>
    <d v="2014-11-21T09:00:00"/>
  </r>
  <r>
    <n v="103.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3399"/>
    <d v="2015-02-21T14:05:25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14:53:34"/>
  </r>
  <r>
    <n v="101.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401"/>
    <d v="2015-08-07T09:22:26"/>
  </r>
  <r>
    <n v="109.76666666666665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3402"/>
    <d v="2015-11-11T18:31:00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3403"/>
    <d v="2015-06-25T03:05:24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3404"/>
    <d v="2015-06-17T04:05:02"/>
  </r>
  <r>
    <n v="137.57142857142856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3405"/>
    <d v="2016-03-01T15:59:00"/>
  </r>
  <r>
    <n v="100.31000000000002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3406"/>
    <d v="2014-07-16T03:49:36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3407"/>
    <d v="2014-07-06T02:08:09"/>
  </r>
  <r>
    <n v="211.00000000000003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3408"/>
    <d v="2014-07-18T15:48:24"/>
  </r>
  <r>
    <n v="123.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3409"/>
    <d v="2016-07-31T12:58:00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3410"/>
    <d v="2016-06-05T23:00:00"/>
  </r>
  <r>
    <n v="103.56666666666668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3411"/>
    <d v="2015-10-07T16:32:52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3412"/>
    <d v="2014-09-27T15:01:02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3413"/>
    <d v="2015-02-27T20:59:00"/>
  </r>
  <r>
    <n v="103.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3414"/>
    <d v="2016-11-30T23:59:00"/>
  </r>
  <r>
    <n v="100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3415"/>
    <d v="2016-04-17T15:30:00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3416"/>
    <d v="2015-04-23T10:30:00"/>
  </r>
  <r>
    <n v="100.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3417"/>
    <d v="2014-10-25T16:43:00"/>
  </r>
  <r>
    <n v="100.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3418"/>
    <d v="2014-05-23T12:01:47"/>
  </r>
  <r>
    <n v="106.54545454545455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3419"/>
    <d v="2016-04-06T13:30:00"/>
  </r>
  <r>
    <n v="1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3420"/>
    <d v="2016-02-13T16:00:00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3421"/>
    <d v="2015-03-04T10:59:23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3422"/>
    <d v="2015-12-13T16:00:00"/>
  </r>
  <r>
    <n v="140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23"/>
    <d v="2015-04-24T13:52:21"/>
  </r>
  <r>
    <n v="103.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3424"/>
    <d v="2015-02-04T22:59:00"/>
  </r>
  <r>
    <n v="102.97033333333331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3425"/>
    <d v="2014-10-04T06:48:56"/>
  </r>
  <r>
    <n v="108.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3426"/>
    <d v="2014-09-20T18:00:00"/>
  </r>
  <r>
    <n v="100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3427"/>
    <d v="2014-07-02T07:29:12"/>
  </r>
  <r>
    <n v="102.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3428"/>
    <d v="2015-02-28T09:00:00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d v="2016-11-01T16:31:01"/>
  </r>
  <r>
    <n v="108.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3430"/>
    <d v="2014-07-30T14:41:41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431"/>
    <d v="2014-08-18T09:32:33"/>
  </r>
  <r>
    <n v="109.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3432"/>
    <d v="2016-02-05T14:00:00"/>
  </r>
  <r>
    <n v="100.26315789473684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3433"/>
    <d v="2014-06-16T19:00:00"/>
  </r>
  <r>
    <n v="105.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1:07:49"/>
  </r>
  <r>
    <n v="112.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435"/>
    <d v="2016-08-06T19:00:00"/>
  </r>
  <r>
    <n v="105.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436"/>
    <d v="2014-08-21T08:28:00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437"/>
    <d v="2015-08-19T09:03:40"/>
  </r>
  <r>
    <n v="104.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3438"/>
    <d v="2015-05-02T13:00:00"/>
  </r>
  <r>
    <n v="134.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3439"/>
    <d v="2016-01-18T20:59:00"/>
  </r>
  <r>
    <n v="105.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3440"/>
    <d v="2014-07-11T08:15:00"/>
  </r>
  <r>
    <n v="102.60000000000001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3441"/>
    <d v="2015-11-13T12:17:00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d v="2015-05-30T12:11:12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04:35:46"/>
  </r>
  <r>
    <n v="288.99999999999994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d v="2016-06-08T05:59:00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3445"/>
    <d v="2015-10-23T04:43:56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d v="2015-02-05T04:20:00"/>
  </r>
  <r>
    <n v="107.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d v="2016-03-18T12:20:12"/>
  </r>
  <r>
    <n v="109.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3448"/>
    <d v="2014-12-16T18:51:29"/>
  </r>
  <r>
    <n v="170.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d v="2016-07-08T20:00:00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3450"/>
    <d v="2015-04-02T07:54:31"/>
  </r>
  <r>
    <n v="101.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3451"/>
    <d v="2015-04-21T09:22:07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3452"/>
    <d v="2014-07-22T19:59:00"/>
  </r>
  <r>
    <n v="128.33333333333331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d v="2016-08-13T15:29:16"/>
  </r>
  <r>
    <n v="100.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454"/>
    <d v="2014-07-31T08:45:59"/>
  </r>
  <r>
    <n v="100.64999999999999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0:00:27"/>
  </r>
  <r>
    <n v="191.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3456"/>
    <d v="2014-07-31T22:59:00"/>
  </r>
  <r>
    <n v="140.20000000000002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3457"/>
    <d v="2015-02-11T21:59:00"/>
  </r>
  <r>
    <n v="124.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3458"/>
    <d v="2015-02-02T20:27:00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3459"/>
    <d v="2016-05-20T03:31:00"/>
  </r>
  <r>
    <n v="190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60"/>
    <d v="2014-08-15T04:39:12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3461"/>
    <d v="2016-10-28T19:00:00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3462"/>
    <d v="2015-07-10T10:00:00"/>
  </r>
  <r>
    <n v="103.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3463"/>
    <d v="2016-10-10T19:59:00"/>
  </r>
  <r>
    <n v="102.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464"/>
    <d v="2016-08-22T19:07:17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465"/>
    <d v="2015-08-09T08:00:00"/>
  </r>
  <r>
    <n v="127.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3466"/>
    <d v="2016-04-19T15:27:30"/>
  </r>
  <r>
    <n v="1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3467"/>
    <d v="2015-03-20T07:07:12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0T19:00:00"/>
  </r>
  <r>
    <n v="113.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3469"/>
    <d v="2016-04-28T07:24:05"/>
  </r>
  <r>
    <n v="150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3470"/>
    <d v="2016-07-15T13:38:00"/>
  </r>
  <r>
    <n v="214.6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471"/>
    <d v="2014-08-31T12:00:00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3472"/>
    <d v="2014-11-05T21:59:00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3473"/>
    <d v="2015-03-20T12:27:00"/>
  </r>
  <r>
    <n v="1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3474"/>
    <d v="2016-07-20T04:02:11"/>
  </r>
  <r>
    <n v="113.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75"/>
    <d v="2014-11-02T16:00:00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76"/>
    <d v="2014-10-26T19:00:00"/>
  </r>
  <r>
    <n v="115.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3477"/>
    <d v="2015-05-16T19:00:00"/>
  </r>
  <r>
    <n v="112.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3478"/>
    <d v="2015-03-16T13:00:00"/>
  </r>
  <r>
    <n v="127.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d v="2014-06-21T12:31:20"/>
  </r>
  <r>
    <n v="142.66666666666669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3480"/>
    <d v="2015-07-10T13:00:00"/>
  </r>
  <r>
    <n v="118.8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3481"/>
    <d v="2015-01-01T21:56:28"/>
  </r>
  <r>
    <n v="138.33333333333334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3482"/>
    <d v="2014-07-06T10:31:06"/>
  </r>
  <r>
    <n v="159.9402985074626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3483"/>
    <d v="2014-07-03T08:03:01"/>
  </r>
  <r>
    <n v="114.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3484"/>
    <d v="2016-06-15T10:14:59"/>
  </r>
  <r>
    <n v="100.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3485"/>
    <d v="2016-02-02T08:38:00"/>
  </r>
  <r>
    <n v="155.2000000000000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3486"/>
    <d v="2015-06-02T22:59:00"/>
  </r>
  <r>
    <n v="127.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3487"/>
    <d v="2015-06-24T14:34:12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3488"/>
    <d v="2015-04-17T08:00:00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3489"/>
    <d v="2014-05-24T13:00:00"/>
  </r>
  <r>
    <n v="127.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3490"/>
    <d v="2016-04-13T11:15:24"/>
  </r>
  <r>
    <n v="158.19999999999999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d v="2015-05-17T21:59:44"/>
  </r>
  <r>
    <n v="105.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3492"/>
    <d v="2015-10-25T16:13:17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493"/>
    <d v="2014-08-16T21:11:00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3494"/>
    <d v="2016-11-25T22:00:00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3495"/>
    <d v="2014-11-01T09:18:00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3496"/>
    <d v="2016-09-11T12:19:26"/>
  </r>
  <r>
    <n v="108.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3497"/>
    <d v="2016-06-02T14:00:00"/>
  </r>
  <r>
    <n v="102.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3498"/>
    <d v="2016-05-28T13:44:00"/>
  </r>
  <r>
    <n v="105.5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3499"/>
    <d v="2015-06-30T22:59:00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3500"/>
    <d v="2016-03-06T20:59:00"/>
  </r>
  <r>
    <n v="100.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3501"/>
    <d v="2015-09-11T10:19:55"/>
  </r>
  <r>
    <n v="105.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d v="2016-03-15T19:59:00"/>
  </r>
  <r>
    <n v="107.56000000000002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3503"/>
    <d v="2016-07-24T03:28:48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d v="2015-11-19T10:58:11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3505"/>
    <d v="2014-05-12T20:00:00"/>
  </r>
  <r>
    <n v="101.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d v="2014-08-23T09:37:20"/>
  </r>
  <r>
    <n v="104.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d v="2016-05-31T14:08:57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13:00:00"/>
  </r>
  <r>
    <n v="106.333333333333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3509"/>
    <d v="2014-11-20T20:55:00"/>
  </r>
  <r>
    <n v="100.55555555555556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3510"/>
    <d v="2014-07-02T06:54:06"/>
  </r>
  <r>
    <n v="101.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3511"/>
    <d v="2014-11-07T10:30:00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3512"/>
    <d v="2015-04-23T03:53:12"/>
  </r>
  <r>
    <n v="118.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3513"/>
    <d v="2014-06-03T20:59:00"/>
  </r>
  <r>
    <n v="110.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14"/>
    <d v="2015-02-01T20:59:00"/>
  </r>
  <r>
    <n v="102.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3515"/>
    <d v="2015-05-31T10:32:51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3516"/>
    <d v="2014-09-07T19:00:00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3517"/>
    <d v="2014-07-04T03:00:00"/>
  </r>
  <r>
    <n v="110.04599999999999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3518"/>
    <d v="2014-10-02T06:21:00"/>
  </r>
  <r>
    <n v="101.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3519"/>
    <d v="2015-03-04T06:22:30"/>
  </r>
  <r>
    <n v="100.75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3520"/>
    <d v="2015-09-06T05:47:00"/>
  </r>
  <r>
    <n v="169.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3521"/>
    <d v="2014-09-29T00:40:20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3522"/>
    <d v="2015-09-15T02:06:00"/>
  </r>
  <r>
    <n v="113.65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523"/>
    <d v="2016-09-25T15:00:00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3524"/>
    <d v="2014-09-12T20:00:00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525"/>
    <d v="2015-08-09T08:00:00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d v="2016-04-27T21:59:00"/>
  </r>
  <r>
    <n v="116.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3527"/>
    <d v="2015-07-10T19:59:00"/>
  </r>
  <r>
    <n v="101.15151515151514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3528"/>
    <d v="2017-01-18T04:01:58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3529"/>
    <d v="2015-07-12T17:00:00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d v="2016-04-10T12:00:00"/>
  </r>
  <r>
    <n v="1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3531"/>
    <d v="2016-06-30T07:42:14"/>
  </r>
  <r>
    <n v="118.95833333333331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3532"/>
    <d v="2014-09-17T19:59:00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3533"/>
    <d v="2015-11-11T11:16:07"/>
  </r>
  <r>
    <n v="156.20000000000002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3534"/>
    <d v="2015-10-01T07:00:23"/>
  </r>
  <r>
    <n v="103.15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3535"/>
    <d v="2015-10-02T10:00:00"/>
  </r>
  <r>
    <n v="153.33333333333331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3536"/>
    <d v="2015-12-20T03:59:00"/>
  </r>
  <r>
    <n v="180.44444444444446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d v="2014-11-16T23:59:00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538"/>
    <d v="2016-08-17T02:05:40"/>
  </r>
  <r>
    <n v="119.66666666666667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0:08:42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3540"/>
    <d v="2016-06-25T16:04:51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3541"/>
    <d v="2015-08-31T09:31:15"/>
  </r>
  <r>
    <n v="102.23636363636363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542"/>
    <d v="2014-09-07T06:23:42"/>
  </r>
  <r>
    <n v="104.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3543"/>
    <d v="2015-06-25T10:07:39"/>
  </r>
  <r>
    <n v="100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3544"/>
    <d v="2015-03-07T11:57:37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3545"/>
    <d v="2015-04-11T11:22:39"/>
  </r>
  <r>
    <n v="102.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3546"/>
    <d v="2015-03-31T19:59:00"/>
  </r>
  <r>
    <n v="114.40928571428573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3547"/>
    <d v="2016-05-13T19:59:00"/>
  </r>
  <r>
    <n v="101.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3548"/>
    <d v="2016-03-04T17:00:00"/>
  </r>
  <r>
    <n v="1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3549"/>
    <d v="2015-09-04T01:27:53"/>
  </r>
  <r>
    <n v="104.80000000000001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3550"/>
    <d v="2016-05-02T13:26:38"/>
  </r>
  <r>
    <n v="101.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d v="2014-05-22T14:07:00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d v="2014-06-28T06:05:24"/>
  </r>
  <r>
    <n v="106.27272727272728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553"/>
    <d v="2015-08-11T16:00:00"/>
  </r>
  <r>
    <n v="113.42219999999999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3554"/>
    <d v="2015-02-11T09:00:00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3555"/>
    <d v="2016-11-17T03:36:34"/>
  </r>
  <r>
    <n v="100.45454545454547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d v="2014-08-17T07:35:24"/>
  </r>
  <r>
    <n v="100.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3557"/>
    <d v="2014-05-04T22:38:31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3558"/>
    <d v="2015-06-26T13:00:00"/>
  </r>
  <r>
    <n v="103.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559"/>
    <d v="2015-07-31T00:58:00"/>
  </r>
  <r>
    <n v="108.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3560"/>
    <d v="2015-05-26T18:45:00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561"/>
    <d v="2015-08-05T10:36:00"/>
  </r>
  <r>
    <n v="148.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3562"/>
    <d v="2016-03-13T14:00:00"/>
  </r>
  <r>
    <n v="105.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563"/>
    <d v="2016-08-01T11:00:00"/>
  </r>
  <r>
    <n v="100.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3564"/>
    <d v="2015-10-05T08:00:00"/>
  </r>
  <r>
    <n v="130.55555555555557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3565"/>
    <d v="2014-12-31T09:50:08"/>
  </r>
  <r>
    <n v="104.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3566"/>
    <d v="2015-01-23T04:11:23"/>
  </r>
  <r>
    <n v="108.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3567"/>
    <d v="2015-06-10T11:27:24"/>
  </r>
  <r>
    <n v="111.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3568"/>
    <d v="2014-09-17T09:46:34"/>
  </r>
  <r>
    <n v="100.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3569"/>
    <d v="2015-01-08T08:31:36"/>
  </r>
  <r>
    <n v="114.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3570"/>
    <d v="2014-12-30T23:00:00"/>
  </r>
  <r>
    <n v="122.06666666666668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d v="2014-10-30T12:36:53"/>
  </r>
  <r>
    <n v="100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3572"/>
    <d v="2015-06-21T05:41:22"/>
  </r>
  <r>
    <n v="102.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3573"/>
    <d v="2014-11-08T02:00:46"/>
  </r>
  <r>
    <n v="106.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3574"/>
    <d v="2014-11-13T15:37:28"/>
  </r>
  <r>
    <n v="101.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575"/>
    <d v="2016-08-10T19:59:00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06:10:54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3577"/>
    <d v="2015-04-25T22:28:00"/>
  </r>
  <r>
    <n v="100.01333333333334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3578"/>
    <d v="2016-04-30T09:36:17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3579"/>
    <d v="2016-03-31T09:17:36"/>
  </r>
  <r>
    <n v="113.88888888888889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3580"/>
    <d v="2015-02-28T20:59:00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581"/>
    <d v="2014-07-30T03:18:30"/>
  </r>
  <r>
    <n v="2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3582"/>
    <d v="2016-04-04T18:18:02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3583"/>
    <d v="2016-04-18T01:13:25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3584"/>
    <d v="2015-07-12T23:35:44"/>
  </r>
  <r>
    <n v="119.11764705882352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3585"/>
    <d v="2014-12-21T09:11:30"/>
  </r>
  <r>
    <n v="109.42666666666668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586"/>
    <d v="2016-09-23T08:44:30"/>
  </r>
  <r>
    <n v="126.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3587"/>
    <d v="2016-06-27T11:00:00"/>
  </r>
  <r>
    <n v="100.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3588"/>
    <d v="2015-04-29T15:00:00"/>
  </r>
  <r>
    <n v="127.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3589"/>
    <d v="2015-05-26T07:32:27"/>
  </r>
  <r>
    <n v="100.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3590"/>
    <d v="2014-10-20T00:00:34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3591"/>
    <d v="2015-01-23T20:59:00"/>
  </r>
  <r>
    <n v="127.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3592"/>
    <d v="2015-02-10T20:59:00"/>
  </r>
  <r>
    <n v="110.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3593"/>
    <d v="2015-01-05T12:26:00"/>
  </r>
  <r>
    <n v="125.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3594"/>
    <d v="2016-09-03T17:36:22"/>
  </r>
  <r>
    <n v="118.5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3595"/>
    <d v="2015-03-12T22:59:00"/>
  </r>
  <r>
    <n v="107.72727272727272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d v="2014-08-26T09:09:42"/>
  </r>
  <r>
    <n v="102.60000000000001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3597"/>
    <d v="2016-03-02T21:59:00"/>
  </r>
  <r>
    <n v="110.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3598"/>
    <d v="2014-09-02T20:59:00"/>
  </r>
  <r>
    <n v="2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3599"/>
    <d v="2015-08-29T16:00:00"/>
  </r>
  <r>
    <n v="130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600"/>
    <d v="2016-10-13T12:22:44"/>
  </r>
  <r>
    <n v="104.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3601"/>
    <d v="2015-01-16T15:58:02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3602"/>
    <d v="2016-05-17T13:27:59"/>
  </r>
  <r>
    <n v="170.66666666666666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3603"/>
    <d v="2015-11-05T13:44:40"/>
  </r>
  <r>
    <n v="112.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3604"/>
    <d v="2016-04-28T22:59:00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3605"/>
    <d v="2016-02-13T11:02:06"/>
  </r>
  <r>
    <n v="130.26666666666665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606"/>
    <d v="2016-08-14T06:30:57"/>
  </r>
  <r>
    <n v="105.45454545454544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607"/>
    <d v="2015-12-14T16:00:00"/>
  </r>
  <r>
    <n v="100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3608"/>
    <d v="2016-06-17T06:00:00"/>
  </r>
  <r>
    <n v="153.31632653061226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3609"/>
    <d v="2016-03-30T14:48:05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02:22:1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3611"/>
    <d v="2015-04-08T00:53:21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3612"/>
    <d v="2014-06-09T09:26:51"/>
  </r>
  <r>
    <n v="100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d v="2014-06-28T06:09:34"/>
  </r>
  <r>
    <n v="100.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3614"/>
    <d v="2015-06-18T17:00:16"/>
  </r>
  <r>
    <n v="106.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3615"/>
    <d v="2015-12-10T06:14:56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3616"/>
    <d v="2015-03-19T13:47:44"/>
  </r>
  <r>
    <n v="118.91891891891892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3617"/>
    <d v="2017-02-27T16:00:00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3618"/>
    <d v="2015-06-03T07:04:10"/>
  </r>
  <r>
    <n v="112.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3619"/>
    <d v="2016-11-19T14:00:00"/>
  </r>
  <r>
    <n v="105.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3620"/>
    <d v="2015-03-04T20:00:00"/>
  </r>
  <r>
    <n v="109.73333333333332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3621"/>
    <d v="2016-09-30T13:00:00"/>
  </r>
  <r>
    <n v="100.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3622"/>
    <d v="2014-09-27T19:23:00"/>
  </r>
  <r>
    <n v="120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623"/>
    <d v="2014-07-25T23:00:00"/>
  </r>
  <r>
    <n v="104.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3624"/>
    <d v="2016-08-23T10:34:50"/>
  </r>
  <r>
    <n v="102.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3625"/>
    <d v="2015-07-02T07:39:37"/>
  </r>
  <r>
    <n v="101.82500000000002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626"/>
    <d v="2014-08-16T08:00:57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3627"/>
    <d v="2016-05-20T19:59:00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x v="1"/>
    <s v="musical"/>
    <x v="3628"/>
    <d v="2015-12-13T12:59:56"/>
  </r>
  <r>
    <n v="1.999999999946489E-4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09:00:00"/>
  </r>
  <r>
    <n v="3.3333333333329662E-2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d v="2014-11-29T13:19:50"/>
  </r>
  <r>
    <n v="51.023391812865505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2T19:59:00"/>
  </r>
  <r>
    <n v="19.999999999999996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d v="2014-11-23T14:29:09"/>
  </r>
  <r>
    <n v="35.24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8T17:00:00"/>
  </r>
  <r>
    <n v="4.2466666666666653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3T19:59:00"/>
  </r>
  <r>
    <n v="36.457142857142856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d v="2016-04-20T13:11:16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x v="1"/>
    <s v="musical"/>
    <x v="3636"/>
    <d v="2015-09-14T08:40:29"/>
  </r>
  <r>
    <n v="30.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08:48:55"/>
  </r>
  <r>
    <n v="6.545454545454543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07:08:52"/>
  </r>
  <r>
    <n v="4.0000000000040004E-3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d v="2016-10-07T07:11:00"/>
  </r>
  <r>
    <n v="5.5000000000000053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0:45:3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x v="1"/>
    <s v="musical"/>
    <x v="3641"/>
    <d v="2014-10-04T21:00:00"/>
  </r>
  <r>
    <n v="2.1428571428571463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09:00:0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x v="1"/>
    <s v="musical"/>
    <x v="3643"/>
    <d v="2015-11-16T20:27:19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7T20:59:00"/>
  </r>
  <r>
    <n v="0.10000000000000009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d v="2016-11-21T16:17:18"/>
  </r>
  <r>
    <n v="4.810000000000003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3646"/>
    <d v="2015-06-16T15:30:00"/>
  </r>
  <r>
    <n v="6.0000000000000053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09:58:47"/>
  </r>
  <r>
    <n v="100.38249999999999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3648"/>
    <d v="2014-10-04T23:00:45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d v="2014-06-16T09:06:34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3650"/>
    <d v="2016-02-02T03:29:44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651"/>
    <d v="2014-08-10T07:59:00"/>
  </r>
  <r>
    <n v="250.66666666666669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3652"/>
    <d v="2016-08-24T19:59:00"/>
  </r>
  <r>
    <n v="100.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653"/>
    <d v="2015-08-05T00:43:27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3654"/>
    <d v="2016-04-03T09:00:00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3655"/>
    <d v="2015-07-17T22:59:00"/>
  </r>
  <r>
    <n v="105.82000000000001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3656"/>
    <d v="2017-02-01T14:59:00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13:42:00"/>
  </r>
  <r>
    <n v="100.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d v="2014-07-01T19:59:00"/>
  </r>
  <r>
    <n v="102.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3659"/>
    <d v="2015-03-19T06:39:00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3660"/>
    <d v="2014-12-23T13:08:45"/>
  </r>
  <r>
    <n v="111.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d v="2016-04-09T20:00:00"/>
  </r>
  <r>
    <n v="101.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d v="2015-03-30T20:16:54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63"/>
    <d v="2016-12-21T03:50:30"/>
  </r>
  <r>
    <n v="109.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3664"/>
    <d v="2016-06-15T21:58:09"/>
  </r>
  <r>
    <n v="115.16129032258064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65"/>
    <d v="2015-10-28T11:54:00"/>
  </r>
  <r>
    <n v="100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666"/>
    <d v="2014-07-23T23:00:00"/>
  </r>
  <r>
    <n v="103.17033333333335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3667"/>
    <d v="2015-07-18T15:16:59"/>
  </r>
  <r>
    <n v="103.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3668"/>
    <d v="2015-07-23T10:33:00"/>
  </r>
  <r>
    <n v="138.20000000000002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3669"/>
    <d v="2015-06-11T08:12:17"/>
  </r>
  <r>
    <n v="109.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3670"/>
    <d v="2015-05-31T15:00:00"/>
  </r>
  <r>
    <n v="100.85714285714286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d v="2014-07-20T19:59:00"/>
  </r>
  <r>
    <n v="101.53333333333335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3672"/>
    <d v="2014-09-26T14:43:04"/>
  </r>
  <r>
    <n v="113.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04:52:00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674"/>
    <d v="2016-09-03T12:57:09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3675"/>
    <d v="2016-05-15T15:00:00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3676"/>
    <d v="2014-09-12T11:34:44"/>
  </r>
  <r>
    <n v="102.90416666666667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3677"/>
    <d v="2014-07-02T19:59:00"/>
  </r>
  <r>
    <n v="102.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3678"/>
    <d v="2015-05-31T04:44:58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d v="2014-06-30T20:59:00"/>
  </r>
  <r>
    <n v="112.76666666666667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d v="2016-10-05T02:53:54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07:38:10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3682"/>
    <d v="2014-06-15T22:59:00"/>
  </r>
  <r>
    <n v="110.85714285714286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3683"/>
    <d v="2016-10-19T18:48:16"/>
  </r>
  <r>
    <n v="139.06666666666666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3684"/>
    <d v="2015-09-01T20:19:46"/>
  </r>
  <r>
    <n v="105.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3685"/>
    <d v="2014-05-19T13:00:00"/>
  </r>
  <r>
    <n v="101.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3686"/>
    <d v="2015-08-28T19:59:00"/>
  </r>
  <r>
    <n v="100.245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d v="2014-06-26T21:14:15"/>
  </r>
  <r>
    <n v="109.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688"/>
    <d v="2014-08-08T10:53:24"/>
  </r>
  <r>
    <n v="118.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3689"/>
    <d v="2015-06-21T14:25:00"/>
  </r>
  <r>
    <n v="120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3690"/>
    <d v="2014-11-27T07:21:23"/>
  </r>
  <r>
    <n v="127.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3691"/>
    <d v="2015-03-01T20:59:00"/>
  </r>
  <r>
    <n v="1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3692"/>
    <d v="2014-09-18T16:00:00"/>
  </r>
  <r>
    <n v="129.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3693"/>
    <d v="2015-11-30T14:30:00"/>
  </r>
  <r>
    <n v="107.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3694"/>
    <d v="2016-06-05T18:00:00"/>
  </r>
  <r>
    <n v="100.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3695"/>
    <d v="2015-01-11T12:53:30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3696"/>
    <d v="2015-02-13T06:48:3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d v="2016-05-10T03:10:48"/>
  </r>
  <r>
    <n v="110.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1:21:27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d v="2014-10-15T06:26:56"/>
  </r>
  <r>
    <n v="121.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3700"/>
    <d v="2014-09-30T08:00:00"/>
  </r>
  <r>
    <n v="100.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3701"/>
    <d v="2015-06-04T04:59:53"/>
  </r>
  <r>
    <n v="109.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3702"/>
    <d v="2016-07-10T14:59:00"/>
  </r>
  <r>
    <n v="123.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d v="2016-08-12T22:59:00"/>
  </r>
  <r>
    <n v="136.33666666666667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3704"/>
    <d v="2016-05-31T08:33:14"/>
  </r>
  <r>
    <n v="103.46657233816768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3705"/>
    <d v="2014-06-23T10:00:00"/>
  </r>
  <r>
    <n v="121.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d v="2014-09-12T13:55:49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3707"/>
    <d v="2016-07-21T21:26:00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3708"/>
    <d v="2014-07-03T19:24:46"/>
  </r>
  <r>
    <n v="108.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3709"/>
    <d v="2014-06-25T08:59:06"/>
  </r>
  <r>
    <n v="141.15384615384613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3710"/>
    <d v="2015-04-03T05:49:48"/>
  </r>
  <r>
    <n v="114.00000000000001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3711"/>
    <d v="2014-06-15T08:00:00"/>
  </r>
  <r>
    <n v="153.73333333333332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3712"/>
    <d v="2015-05-30T22:59:00"/>
  </r>
  <r>
    <n v="101.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3713"/>
    <d v="2016-06-04T09:42:46"/>
  </r>
  <r>
    <n v="102.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3714"/>
    <d v="2015-05-25T19:59:00"/>
  </r>
  <r>
    <n v="102.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3715"/>
    <d v="2015-03-31T04:52:00"/>
  </r>
  <r>
    <n v="155.75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3716"/>
    <d v="2016-01-21T13:18:29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d v="2015-05-09T12:47:29"/>
  </r>
  <r>
    <n v="239.4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3718"/>
    <d v="2015-02-27T09:11:15"/>
  </r>
  <r>
    <n v="210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19"/>
    <d v="2015-06-22T09:31:06"/>
  </r>
  <r>
    <n v="104.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3720"/>
    <d v="2015-07-02T15:50:06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3721"/>
    <d v="2014-11-05T15:28:04"/>
  </r>
  <r>
    <n v="111.2000000000000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3722"/>
    <d v="2016-02-11T14:59:00"/>
  </r>
  <r>
    <n v="102.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3723"/>
    <d v="2014-11-30T11:04:22"/>
  </r>
  <r>
    <n v="102.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3724"/>
    <d v="2016-05-04T15:00:00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d v="2016-02-18T13:30:00"/>
  </r>
  <r>
    <n v="338.70588235294122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3726"/>
    <d v="2016-04-29T13:00:00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3727"/>
    <d v="2016-10-19T20:55:00"/>
  </r>
  <r>
    <n v="9.309999999999995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728"/>
    <d v="2015-08-18T20:06:16"/>
  </r>
  <r>
    <n v="7.24000000000000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d v="2015-03-22T19:55:12"/>
  </r>
  <r>
    <n v="9.9999999999999982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d v="2015-08-17T08:15:59"/>
  </r>
  <r>
    <n v="11.272727272727268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3731"/>
    <d v="2015-01-09T19:23:00"/>
  </r>
  <r>
    <n v="15.411764705882359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d v="2015-01-24T04:00:00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x v="1"/>
    <s v="plays"/>
    <x v="3733"/>
    <d v="2015-04-18T14:30:00"/>
  </r>
  <r>
    <n v="28.466666666666661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34"/>
    <d v="2015-05-25T13:38:16"/>
  </r>
  <r>
    <n v="13.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08:38:09"/>
  </r>
  <r>
    <n v="0.66666666666667096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36"/>
    <d v="2015-03-23T10:00:00"/>
  </r>
  <r>
    <n v="21.428571428571431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d v="2015-11-11T22:59:00"/>
  </r>
  <r>
    <n v="18.000000000000004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38"/>
    <d v="2014-07-15T14:00:00"/>
  </r>
  <r>
    <n v="20.125000000000004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3739"/>
    <d v="2016-07-17T02:47:48"/>
  </r>
  <r>
    <n v="17.900000000000006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740"/>
    <d v="2014-08-11T17:53:58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x v="1"/>
    <s v="plays"/>
    <x v="3741"/>
    <d v="2015-12-17T14:05:50"/>
  </r>
  <r>
    <n v="2.0000000000000018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42"/>
    <d v="2014-09-05T21:09:04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x v="1"/>
    <s v="plays"/>
    <x v="3743"/>
    <d v="2014-07-03T09:02:44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x v="1"/>
    <s v="plays"/>
    <x v="3744"/>
    <d v="2014-07-04T19:59:00"/>
  </r>
  <r>
    <n v="9.9999999999999982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08:45:02"/>
  </r>
  <r>
    <n v="2.376470588235291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d v="2016-10-08T01:20:39"/>
  </r>
  <r>
    <n v="1.0000000000000009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47"/>
    <d v="2015-07-05T14:59:00"/>
  </r>
  <r>
    <n v="103.52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5T21:59:0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d v="2016-04-28T19:59:00"/>
  </r>
  <r>
    <n v="100.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d v="2015-02-09T23:59:00"/>
  </r>
  <r>
    <n v="132.6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15:51:13"/>
  </r>
  <r>
    <n v="112.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13:00:00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2T16:00:0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5T20:59:00"/>
  </r>
  <r>
    <n v="129.63636363636363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12:48:27"/>
  </r>
  <r>
    <n v="101.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1:33:18"/>
  </r>
  <r>
    <n v="108.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12:25:15"/>
  </r>
  <r>
    <n v="102.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3758"/>
    <d v="2014-05-18T21:00:00"/>
  </r>
  <r>
    <n v="110.24424999999999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5T18:35:53"/>
  </r>
  <r>
    <n v="101.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04:36:26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15:00:00"/>
  </r>
  <r>
    <n v="106.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1:31:29"/>
  </r>
  <r>
    <n v="100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09:00:26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8T16:36:00"/>
  </r>
  <r>
    <n v="113.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0:38:02"/>
  </r>
  <r>
    <n v="102.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3766"/>
    <d v="2014-07-02T20:00:45"/>
  </r>
  <r>
    <n v="116.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3767"/>
    <d v="2015-02-28T20:59:00"/>
  </r>
  <r>
    <n v="107.6527499999999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09:28:1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06:21:19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14:20:10"/>
  </r>
  <r>
    <n v="1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7T16:00:00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8T22:00:00"/>
  </r>
  <r>
    <n v="108.2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4T18:08:0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1:00:55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8T20:00:00"/>
  </r>
  <r>
    <n v="106.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3776"/>
    <d v="2014-07-31T17:00:00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6T20:00:00"/>
  </r>
  <r>
    <n v="105.04166666666666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1:39:40"/>
  </r>
  <r>
    <n v="103.98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08:39:0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d v="2015-07-13T12:06:00"/>
  </r>
  <r>
    <n v="109.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13:11:25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15:00:00"/>
  </r>
  <r>
    <n v="128.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08:00:00"/>
  </r>
  <r>
    <n v="114.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15:32:12"/>
  </r>
  <r>
    <n v="150.74999999999997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d v="2016-08-02T02:03:00"/>
  </r>
  <r>
    <n v="110.96666666666665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6T16:54:35"/>
  </r>
  <r>
    <n v="100.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d v="2015-07-10T19:59:00"/>
  </r>
  <r>
    <n v="0.66666666666667096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d v="2015-12-23T08:18:00"/>
  </r>
  <r>
    <n v="3.267605633802817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d v="2015-06-15T11:10:1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x v="1"/>
    <s v="musical"/>
    <x v="3790"/>
    <d v="2016-11-22T09:00:23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x v="1"/>
    <s v="musical"/>
    <x v="3791"/>
    <d v="2014-07-06T08:36:32"/>
  </r>
  <r>
    <n v="0.28000000000000247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02:43:42"/>
  </r>
  <r>
    <n v="59.657142857142851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d v="2014-12-16T14:32:09"/>
  </r>
  <r>
    <n v="1.0000000000000009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d v="2015-06-07T05:55:54"/>
  </r>
  <r>
    <n v="1.6666666666666718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14:30:00"/>
  </r>
  <r>
    <n v="4.4444444444402542E-3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d v="2017-01-13T16:42:36"/>
  </r>
  <r>
    <n v="89.66666666666667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13:09:25"/>
  </r>
  <r>
    <n v="1.464285714285718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d v="2014-08-10T09:20:48"/>
  </r>
  <r>
    <n v="4.0200000000000014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d v="2016-03-11T14:20:43"/>
  </r>
  <r>
    <n v="4.0045454545454495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3800"/>
    <d v="2015-01-10T20:59:00"/>
  </r>
  <r>
    <n v="8.5200000000000049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08:13:36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x v="1"/>
    <s v="musical"/>
    <x v="3802"/>
    <d v="2015-10-21T19:01:46"/>
  </r>
  <r>
    <n v="19.650000000000002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d v="2016-03-04T15:19:28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x v="1"/>
    <s v="musical"/>
    <x v="3804"/>
    <d v="2016-07-30T23:00:00"/>
  </r>
  <r>
    <n v="2.0000000000020002E-3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13:17:20"/>
  </r>
  <r>
    <n v="6.6666666666670427E-2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d v="2014-06-28T22:13:01"/>
  </r>
  <r>
    <n v="30.333333333333336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13:48:59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3808"/>
    <d v="2015-04-25T01:53:39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15:00:00"/>
  </r>
  <r>
    <n v="121.73333333333333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3810"/>
    <d v="2015-03-21T11:22:38"/>
  </r>
  <r>
    <n v="330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3811"/>
    <d v="2016-05-31T03:00:00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3812"/>
    <d v="2015-05-31T19:59:00"/>
  </r>
  <r>
    <n v="100.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3813"/>
    <d v="2016-06-14T13:43:00"/>
  </r>
  <r>
    <n v="140.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3814"/>
    <d v="2015-03-31T19:59:00"/>
  </r>
  <r>
    <n v="100.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15:00:00"/>
  </r>
  <r>
    <n v="119.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3816"/>
    <d v="2014-07-17T08:33:43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3T19:59:00"/>
  </r>
  <r>
    <n v="228.00000000000003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818"/>
    <d v="2015-03-12T11:13:02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3819"/>
    <d v="2015-07-17T13:02:00"/>
  </r>
  <r>
    <n v="143.33333333333334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d v="2015-07-05T07:38:37"/>
  </r>
  <r>
    <n v="104.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3821"/>
    <d v="2016-01-03T20:20:07"/>
  </r>
  <r>
    <n v="110.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14:59:00"/>
  </r>
  <r>
    <n v="1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3823"/>
    <d v="2015-07-19T19:59:00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824"/>
    <d v="2016-08-01T05:41:00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3825"/>
    <d v="2015-06-16T17:40:14"/>
  </r>
  <r>
    <n v="119.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d v="2015-05-07T02:09:54"/>
  </r>
  <r>
    <n v="152.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3827"/>
    <d v="2015-03-26T16:00:00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3828"/>
    <d v="2014-12-31T05:39:47"/>
  </r>
  <r>
    <n v="100.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3829"/>
    <d v="2016-08-31T12:46:11"/>
  </r>
  <r>
    <n v="2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30"/>
    <d v="2016-05-27T09:46:51"/>
  </r>
  <r>
    <n v="106.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3831"/>
    <d v="2014-11-05T13:22:25"/>
  </r>
  <r>
    <n v="104.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3832"/>
    <d v="2016-02-19T18:45:35"/>
  </r>
  <r>
    <n v="116.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d v="2014-12-01T11:09:00"/>
  </r>
  <r>
    <n v="109.03333333333333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3834"/>
    <d v="2015-06-18T02:41:07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35"/>
    <d v="2016-04-21T14:36:48"/>
  </r>
  <r>
    <n v="112.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836"/>
    <d v="2016-08-02T20:09:00"/>
  </r>
  <r>
    <n v="102.1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3837"/>
    <d v="2015-07-03T10:22:38"/>
  </r>
  <r>
    <n v="100.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d v="2015-05-22T09:03:29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3839"/>
    <d v="2015-07-29T19:25:24"/>
  </r>
  <r>
    <n v="6500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07:50:29"/>
  </r>
  <r>
    <n v="8.72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0:51:27"/>
  </r>
  <r>
    <n v="21.940000000000005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3842"/>
    <d v="2014-05-11T03:50:52"/>
  </r>
  <r>
    <n v="21.299999999999997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3843"/>
    <d v="2014-05-31T17:44:24"/>
  </r>
  <r>
    <n v="41.489795918367342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d v="2014-06-02T22:59:00"/>
  </r>
  <r>
    <n v="2.1050000000000013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3845"/>
    <d v="2015-10-01T07:02:54"/>
  </r>
  <r>
    <n v="2.7000000000000024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3846"/>
    <d v="2014-10-03T22:59:00"/>
  </r>
  <r>
    <n v="16.161904761904765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3847"/>
    <d v="2015-07-18T21:23:11"/>
  </r>
  <r>
    <n v="16.376923076923077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3848"/>
    <d v="2015-10-18T11:36:29"/>
  </r>
  <r>
    <n v="7.0433333333333348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3849"/>
    <d v="2015-06-11T10:24:44"/>
  </r>
  <r>
    <n v="3.8000000000000034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50"/>
    <d v="2014-12-31T18:59:03"/>
  </r>
  <r>
    <n v="34.08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d v="2015-07-17T02:32:59"/>
  </r>
  <r>
    <n v="0.20000000000000018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6T19:34:36"/>
  </r>
  <r>
    <n v="2.6000000000003798E-2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12:09:38"/>
  </r>
  <r>
    <n v="16.254545454545454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d v="2015-05-09T13:14:18"/>
  </r>
  <r>
    <n v="2.500000000000002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55"/>
    <d v="2015-03-26T14:17:51"/>
  </r>
  <r>
    <n v="1.9999999999997797E-2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56"/>
    <d v="2015-03-08T08:50:03"/>
  </r>
  <r>
    <n v="5.2000000000000046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57"/>
    <d v="2014-08-01T09:12:00"/>
  </r>
  <r>
    <n v="2.0000000000000018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58"/>
    <d v="2015-05-22T13:00:00"/>
  </r>
  <r>
    <n v="3.9999999999995595E-2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59"/>
    <d v="2014-06-25T13:00:00"/>
  </r>
  <r>
    <n v="17.666666666666664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860"/>
    <d v="2014-08-12T07:51:50"/>
  </r>
  <r>
    <n v="5.0000000000000044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d v="2014-11-12T13:47:00"/>
  </r>
  <r>
    <n v="1.3333333333331865E-2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62"/>
    <d v="2016-09-12T08:59:00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x v="1"/>
    <s v="plays"/>
    <x v="3863"/>
    <d v="2015-11-05T08:11:45"/>
  </r>
  <r>
    <n v="1.2000000000000011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64"/>
    <d v="2015-11-17T14:24:14"/>
  </r>
  <r>
    <n v="26.937422295897228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865"/>
    <d v="2014-08-29T21:30:00"/>
  </r>
  <r>
    <n v="0.54999999999999494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2T19:29:00"/>
  </r>
  <r>
    <n v="12.549999999999994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d v="2016-06-18T11:32:19"/>
  </r>
  <r>
    <n v="0.20000000000000018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d v="2014-09-08T07:50:05"/>
  </r>
  <r>
    <n v="3.4474868431088379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3T19:11:00"/>
  </r>
  <r>
    <n v="15.000000000000002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d v="2014-07-02T20:07:58"/>
  </r>
  <r>
    <n v="2.6666666666666616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09:44:1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x v="1"/>
    <s v="musical"/>
    <x v="3872"/>
    <d v="2015-08-13T19:29:56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x v="1"/>
    <s v="musical"/>
    <x v="3873"/>
    <d v="2015-10-08T08:42:15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x v="1"/>
    <s v="musical"/>
    <x v="3874"/>
    <d v="2015-01-23T17:00:0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x v="1"/>
    <s v="musical"/>
    <x v="3875"/>
    <d v="2016-09-03T02:00:00"/>
  </r>
  <r>
    <n v="52.794871794871788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06:58:48"/>
  </r>
  <r>
    <n v="4.964000000000002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08:15:52"/>
  </r>
  <r>
    <n v="5.5555555555553138E-2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d v="2015-06-29T19:59:0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x v="1"/>
    <s v="musical"/>
    <x v="3879"/>
    <d v="2015-01-25T12:39:56"/>
  </r>
  <r>
    <n v="13.06666666666667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15:00:00"/>
  </r>
  <r>
    <n v="5.0000000000000044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d v="2017-02-19T16:26:3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x v="1"/>
    <s v="musical"/>
    <x v="3882"/>
    <d v="2016-01-31T15:03:0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x v="1"/>
    <s v="musical"/>
    <x v="3883"/>
    <d v="2014-09-02T06:27:4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x v="1"/>
    <s v="musical"/>
    <x v="3884"/>
    <d v="2015-03-27T09:59:52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x v="1"/>
    <s v="musical"/>
    <x v="3885"/>
    <d v="2016-05-09T14:49:51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x v="1"/>
    <s v="musical"/>
    <x v="3886"/>
    <d v="2014-12-10T21:28:22"/>
  </r>
  <r>
    <n v="1.749999999999996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14:00:00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3888"/>
    <d v="2017-02-26T05:05:58"/>
  </r>
  <r>
    <n v="1.4750000000000041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3889"/>
    <d v="2015-01-04T15:26:00"/>
  </r>
  <r>
    <n v="16.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d v="2015-08-15T10:12:24"/>
  </r>
  <r>
    <n v="32.499999999999993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3891"/>
    <d v="2015-03-22T20:59:0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x v="1"/>
    <s v="plays"/>
    <x v="3892"/>
    <d v="2014-08-23T23:00:00"/>
  </r>
  <r>
    <n v="21.550000000000004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3893"/>
    <d v="2014-06-30T22:00:00"/>
  </r>
  <r>
    <n v="3.4666666666666623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3894"/>
    <d v="2016-12-05T20:59:00"/>
  </r>
  <r>
    <n v="5.0000000000000044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95"/>
    <d v="2015-02-27T22:00:18"/>
  </r>
  <r>
    <n v="10.624999999999996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d v="2014-06-16T20:36:18"/>
  </r>
  <r>
    <n v="17.600000000000005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d v="2015-01-08T12:58:03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898"/>
    <d v="2015-08-17T08:00:00"/>
  </r>
  <r>
    <n v="1.2499999999999956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0:36:01"/>
  </r>
  <r>
    <n v="5.4000000000000048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900"/>
    <d v="2015-06-10T18:13:11"/>
  </r>
  <r>
    <n v="0.83333333333333037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901"/>
    <d v="2015-12-19T11:49:59"/>
  </r>
  <r>
    <n v="48.833333333333329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3902"/>
    <d v="2016-11-14T04:14:0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x v="1"/>
    <s v="plays"/>
    <x v="3903"/>
    <d v="2015-08-14T11:38:00"/>
  </r>
  <r>
    <n v="2.9999999999996696E-2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4T21:04:00"/>
  </r>
  <r>
    <n v="11.533333333333328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3905"/>
    <d v="2015-06-11T15:00:00"/>
  </r>
  <r>
    <n v="67.333333333333329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3906"/>
    <d v="2015-06-26T05:25:00"/>
  </r>
  <r>
    <n v="15.300000000000002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d v="2014-10-26T12:08:00"/>
  </r>
  <r>
    <n v="8.6666666666666679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d v="2014-07-28T19:14:56"/>
  </r>
  <r>
    <n v="0.22499999999999742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d v="2014-09-11T00:37:22"/>
  </r>
  <r>
    <n v="3.0833333333333379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3910"/>
    <d v="2015-09-07T10:09:57"/>
  </r>
  <r>
    <n v="37.412500000000001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3911"/>
    <d v="2014-11-26T12:29:37"/>
  </r>
  <r>
    <n v="6.6666666666659324E-3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912"/>
    <d v="2015-04-24T20:35:00"/>
  </r>
  <r>
    <n v="9.9999999999999982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3913"/>
    <d v="2015-11-29T22:04:09"/>
  </r>
  <r>
    <n v="36.360000000000007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3914"/>
    <d v="2015-05-10T14:59:00"/>
  </r>
  <r>
    <n v="0.3333333333333299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915"/>
    <d v="2016-06-01T15:38:29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x v="1"/>
    <s v="plays"/>
    <x v="3916"/>
    <d v="2016-06-03T03:19:12"/>
  </r>
  <r>
    <n v="0.28571428571428914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917"/>
    <d v="2014-09-11T04:39:21"/>
  </r>
  <r>
    <n v="0.20000000000000018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d v="2014-08-04T08:00:00"/>
  </r>
  <r>
    <n v="1.8000000000000016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919"/>
    <d v="2016-01-17T16:00:00"/>
  </r>
  <r>
    <n v="5.4000000000000048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20"/>
    <d v="2016-11-13T02:17:4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x v="1"/>
    <s v="plays"/>
    <x v="3921"/>
    <d v="2014-10-26T10:00:00"/>
  </r>
  <r>
    <n v="8.1333333333333364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3922"/>
    <d v="2015-03-02T15:00:00"/>
  </r>
  <r>
    <n v="12.034782608695648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3923"/>
    <d v="2015-04-09T15:31:11"/>
  </r>
  <r>
    <n v="15.266666666666662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d v="2014-06-26T15:02:02"/>
  </r>
  <r>
    <n v="9.9999999999999982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25"/>
    <d v="2014-07-30T12:53:59"/>
  </r>
  <r>
    <n v="0.30000000000000027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26"/>
    <d v="2014-12-26T18:02:28"/>
  </r>
  <r>
    <n v="1.0000000000000009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8T22:25:04"/>
  </r>
  <r>
    <n v="13.019999999999998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28"/>
    <d v="2015-10-15T20:59:00"/>
  </r>
  <r>
    <n v="2.2649999999999948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3929"/>
    <d v="2016-09-18T11:51:0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x v="1"/>
    <s v="plays"/>
    <x v="3930"/>
    <d v="2016-03-31T22:00:00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x v="1"/>
    <s v="plays"/>
    <x v="3931"/>
    <d v="2015-09-05T19:38:27"/>
  </r>
  <r>
    <n v="8.3333333333324155E-3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32"/>
    <d v="2016-03-15T19:02:44"/>
  </r>
  <r>
    <n v="15.742857142857147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3933"/>
    <d v="2016-07-16T16:43:00"/>
  </r>
  <r>
    <n v="10.999999999999998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3934"/>
    <d v="2015-10-01T05:00:00"/>
  </r>
  <r>
    <n v="43.83333333333333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3935"/>
    <d v="2015-10-04T07:45:4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x v="1"/>
    <s v="plays"/>
    <x v="3936"/>
    <d v="2016-11-30T23:18:40"/>
  </r>
  <r>
    <n v="86.135181975736572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d v="2016-07-11T07:09:20"/>
  </r>
  <r>
    <n v="12.196620583717355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d v="2015-06-27T13:44:14"/>
  </r>
  <r>
    <n v="0.10000000000000009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39"/>
    <d v="2014-10-06T20:30:00"/>
  </r>
  <r>
    <n v="0.21999999999999797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03:49:11"/>
  </r>
  <r>
    <n v="0.90909090909090384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4T17:00:00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x v="1"/>
    <s v="plays"/>
    <x v="3942"/>
    <d v="2015-06-16T13:41:54"/>
  </r>
  <r>
    <n v="35.640000000000008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3943"/>
    <d v="2015-11-02T08:50:0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x v="1"/>
    <s v="plays"/>
    <x v="3944"/>
    <d v="2015-08-27T07:54:35"/>
  </r>
  <r>
    <n v="0.24999999999999467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45"/>
    <d v="2015-05-15T11:14:28"/>
  </r>
  <r>
    <n v="3.2499999999999973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46"/>
    <d v="2015-02-28T00:00:00"/>
  </r>
  <r>
    <n v="3.3666666666666623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1T19:25:44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x v="1"/>
    <s v="plays"/>
    <x v="3948"/>
    <d v="2014-09-06T23:48:43"/>
  </r>
  <r>
    <n v="15.769999999999996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3949"/>
    <d v="2015-02-10T18:53:41"/>
  </r>
  <r>
    <n v="0.62499999999999778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50"/>
    <d v="2016-04-08T10:35:00"/>
  </r>
  <r>
    <n v="5.000000000032756E-4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51"/>
    <d v="2016-05-03T10:49:02"/>
  </r>
  <r>
    <n v="9.6153846153845812E-2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52"/>
    <d v="2015-10-26T10:58:1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x v="1"/>
    <s v="plays"/>
    <x v="3953"/>
    <d v="2016-07-29T15:29:00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x v="1"/>
    <s v="plays"/>
    <x v="3954"/>
    <d v="2014-07-14T07:37:44"/>
  </r>
  <r>
    <n v="24.285714285714288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3955"/>
    <d v="2015-11-28T13:22:2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x v="1"/>
    <s v="plays"/>
    <x v="3956"/>
    <d v="2016-04-24T16:20:00"/>
  </r>
  <r>
    <n v="2.4999999999997247E-2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57"/>
    <d v="2016-07-08T15:25:54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3958"/>
    <d v="2014-08-02T06:00:00"/>
  </r>
  <r>
    <n v="24.333333333333329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3959"/>
    <d v="2014-09-28T10:55:56"/>
  </r>
  <r>
    <n v="1.5000000000000013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d v="2016-01-03T12:17:36"/>
  </r>
  <r>
    <n v="0.41999999999999815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13:23:30"/>
  </r>
  <r>
    <n v="3.214285714285714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62"/>
    <d v="2015-11-28T06:54:54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x v="1"/>
    <s v="plays"/>
    <x v="3963"/>
    <d v="2015-11-17T20:41:57"/>
  </r>
  <r>
    <n v="6.2999999999999945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64"/>
    <d v="2015-04-19T08:19:46"/>
  </r>
  <r>
    <n v="14.249999999999996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d v="2016-04-13T20:39:40"/>
  </r>
  <r>
    <n v="0.6000000000000005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3T18:59:00"/>
  </r>
  <r>
    <n v="24.11764705882353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d v="2017-03-05T22:58:27"/>
  </r>
  <r>
    <n v="10.540000000000004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3968"/>
    <d v="2016-05-22T11:34:33"/>
  </r>
  <r>
    <n v="7.4690265486725638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3969"/>
    <d v="2016-08-28T19:55:00"/>
  </r>
  <r>
    <n v="7.3333333333336359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12:43:31"/>
  </r>
  <r>
    <n v="0.9714285714285675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3971"/>
    <d v="2014-07-21T04:52:06"/>
  </r>
  <r>
    <n v="21.099999999999998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3972"/>
    <d v="2015-02-05T17:37:14"/>
  </r>
  <r>
    <n v="78.100000000000009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3973"/>
    <d v="2016-05-08T20:00:00"/>
  </r>
  <r>
    <n v="31.999999999999996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3974"/>
    <d v="2016-06-02T05:07:28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x v="1"/>
    <s v="plays"/>
    <x v="3975"/>
    <d v="2016-07-13T12:48:18"/>
  </r>
  <r>
    <n v="47.692307692307686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d v="2014-07-31T23:00:00"/>
  </r>
  <r>
    <n v="1.4499999999999957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d v="2016-07-22T10:55:32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d v="2015-01-31T07:25:53"/>
  </r>
  <r>
    <n v="1.8333333333333313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3979"/>
    <d v="2015-03-29T12:00:00"/>
  </r>
  <r>
    <n v="18.000000000000004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3980"/>
    <d v="2014-07-05T06:22:27"/>
  </r>
  <r>
    <n v="4.0833333333333393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d v="2016-07-16T20:19:09"/>
  </r>
  <r>
    <n v="19.999999999999996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82"/>
    <d v="2015-07-07T11:26:20"/>
  </r>
  <r>
    <n v="34.802513464991023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3983"/>
    <d v="2014-05-19T22:59:00"/>
  </r>
  <r>
    <n v="6.3333333333333357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d v="2014-11-07T16:00:00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3985"/>
    <d v="2016-02-20T13:05:00"/>
  </r>
  <r>
    <n v="9.7600000000000016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3986"/>
    <d v="2016-05-06T05:04:00"/>
  </r>
  <r>
    <n v="37.749999999999993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3987"/>
    <d v="2014-05-16T14:11:30"/>
  </r>
  <r>
    <n v="2.1333333333333315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88"/>
    <d v="2015-08-28T17:56:53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x v="1"/>
    <s v="plays"/>
    <x v="3989"/>
    <d v="2015-11-08T10:59:41"/>
  </r>
  <r>
    <n v="4.181818181818187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90"/>
    <d v="2016-03-02T08:08:13"/>
  </r>
  <r>
    <n v="19.999999999999996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91"/>
    <d v="2015-05-31T07:28:02"/>
  </r>
  <r>
    <n v="5.4100000000000037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3992"/>
    <d v="2015-12-11T15:34:19"/>
  </r>
  <r>
    <n v="5.9999999999948983E-3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93"/>
    <d v="2015-05-13T12:45:12"/>
  </r>
  <r>
    <n v="0.24999999999999467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94"/>
    <d v="2014-07-19T01:21:30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95"/>
    <d v="2015-02-14T03:27:00"/>
  </r>
  <r>
    <n v="16.566666666666663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3996"/>
    <d v="2014-11-20T08:04:00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x v="1"/>
    <s v="plays"/>
    <x v="3997"/>
    <d v="2015-04-05T00:23:41"/>
  </r>
  <r>
    <n v="57.2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3998"/>
    <d v="2015-03-28T14:07:06"/>
  </r>
  <r>
    <n v="16.514285714285716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999"/>
    <d v="2014-08-31T11:51:49"/>
  </r>
  <r>
    <n v="0.12499999999999734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4000"/>
    <d v="2016-05-07T06:29:18"/>
  </r>
  <r>
    <n v="37.749999999999993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4001"/>
    <d v="2017-03-01T11:00:00"/>
  </r>
  <r>
    <n v="1.839999999999997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d v="2014-09-26T17:02:41"/>
  </r>
  <r>
    <n v="10.050000000000004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06:05:47"/>
  </r>
  <r>
    <n v="0.20000000000000018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4004"/>
    <d v="2014-10-07T19:54:17"/>
  </r>
  <r>
    <n v="1.3333333333333308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1:23:05"/>
  </r>
  <r>
    <n v="6.6666666666659324E-3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4006"/>
    <d v="2016-02-16T10:33:07"/>
  </r>
  <r>
    <n v="0.24999999999999467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4007"/>
    <d v="2014-08-26T08:28:00"/>
  </r>
  <r>
    <n v="6.0000000000000053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4008"/>
    <d v="2015-07-22T15:08:27"/>
  </r>
  <r>
    <n v="3.886010362694303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4009"/>
    <d v="2014-09-09T08:49:20"/>
  </r>
  <r>
    <n v="24.194444444444439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4010"/>
    <d v="2014-10-26T10:29:26"/>
  </r>
  <r>
    <n v="7.5999999999999961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4011"/>
    <d v="2015-01-28T05:04:38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x v="1"/>
    <s v="plays"/>
    <x v="4012"/>
    <d v="2015-05-02T05:04:09"/>
  </r>
  <r>
    <n v="1.300000000000001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5T23:13:43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x v="1"/>
    <s v="plays"/>
    <x v="4014"/>
    <d v="2016-03-04T21:54:29"/>
  </r>
  <r>
    <n v="1.4285714285711126E-2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4015"/>
    <d v="2015-07-19T10:44:23"/>
  </r>
  <r>
    <n v="14.000000000000002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4016"/>
    <d v="2014-09-17T12:56:40"/>
  </r>
  <r>
    <n v="1.0499999999999954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08:07:54"/>
  </r>
  <r>
    <n v="8.6666666666666679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d v="2016-10-07T13:51:48"/>
  </r>
  <r>
    <n v="0.82857142857143407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d v="2016-04-15T08:28:00"/>
  </r>
  <r>
    <n v="16.666666666666664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4020"/>
    <d v="2015-03-23T19:34:59"/>
  </r>
  <r>
    <n v="0.83333333333333037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13:52:38"/>
  </r>
  <r>
    <n v="69.56111111111111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4022"/>
    <d v="2015-01-31T18:54:00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x v="1"/>
    <s v="plays"/>
    <x v="4023"/>
    <d v="2016-03-24T14:59:23"/>
  </r>
  <r>
    <n v="1.2499999999999956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24"/>
    <d v="2015-08-31T08:04:57"/>
  </r>
  <r>
    <n v="5.0000000000000044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d v="2015-07-25T21:42:16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x v="1"/>
    <s v="plays"/>
    <x v="4026"/>
    <d v="2015-12-04T08:43:59"/>
  </r>
  <r>
    <n v="7.1666666666666661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4027"/>
    <d v="2017-02-22T17:00:00"/>
  </r>
  <r>
    <n v="28.049999999999997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d v="2014-06-05T14:31:40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x v="1"/>
    <s v="plays"/>
    <x v="4029"/>
    <d v="2015-12-13T16:36:10"/>
  </r>
  <r>
    <n v="16.000000000000004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4030"/>
    <d v="2016-02-03T10:49:00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x v="1"/>
    <s v="plays"/>
    <x v="4031"/>
    <d v="2014-12-18T07:02:44"/>
  </r>
  <r>
    <n v="6.8287037037037095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32"/>
    <d v="2015-12-15T12:25:16"/>
  </r>
  <r>
    <n v="25.698702928870286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4033"/>
    <d v="2016-10-02T01:00:00"/>
  </r>
  <r>
    <n v="1.4814814814814836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13:44:10"/>
  </r>
  <r>
    <n v="36.850000000000009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d v="2014-10-21T13:11:27"/>
  </r>
  <r>
    <n v="47.050000000000004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4036"/>
    <d v="2014-07-01T14:30:00"/>
  </r>
  <r>
    <n v="11.428571428571432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06:25:00"/>
  </r>
  <r>
    <n v="12.039999999999996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d v="2014-10-17T11:10:10"/>
  </r>
  <r>
    <n v="60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1-30T21:59:00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7T19:00:00"/>
  </r>
  <r>
    <n v="0.41999999999999815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03:22:34"/>
  </r>
  <r>
    <n v="0.20999999999999908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42"/>
    <d v="2015-01-20T11:16:00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x v="1"/>
    <s v="plays"/>
    <x v="4043"/>
    <d v="2014-11-20T14:58:45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d v="2015-04-09T21:00:00"/>
  </r>
  <r>
    <n v="1.9999999999997797E-2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45"/>
    <d v="2014-08-20T20:49:49"/>
  </r>
  <r>
    <n v="8.2142857142857189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4046"/>
    <d v="2014-10-22T07:36:50"/>
  </r>
  <r>
    <n v="2.20000000000000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d v="2015-01-10T17:00:00"/>
  </r>
  <r>
    <n v="17.652941176470595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4048"/>
    <d v="2016-04-11T03:13:07"/>
  </r>
  <r>
    <n v="8.0000000000002292E-2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49"/>
    <d v="2015-07-14T15:00:15"/>
  </r>
  <r>
    <n v="6.6666666666670427E-2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50"/>
    <d v="2014-10-23T07:16:31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x v="1"/>
    <s v="plays"/>
    <x v="4051"/>
    <d v="2014-05-08T22:53:00"/>
  </r>
  <r>
    <n v="37.533333333333331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4052"/>
    <d v="2014-10-13T13:05:16"/>
  </r>
  <r>
    <n v="21.999999999999996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12:00:00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x v="1"/>
    <s v="plays"/>
    <x v="4054"/>
    <d v="2016-09-30T20:00:00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4055"/>
    <d v="2014-06-19T07:33:51"/>
  </r>
  <r>
    <n v="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4056"/>
    <d v="2016-07-03T11:59:00"/>
  </r>
  <r>
    <n v="22.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057"/>
    <d v="2015-11-25T15:00:00"/>
  </r>
  <r>
    <n v="2.5333333333333319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d v="2016-03-31T19:59:00"/>
  </r>
  <r>
    <n v="2.500000000000002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4059"/>
    <d v="2014-09-15T19:00:00"/>
  </r>
  <r>
    <n v="2.849999999999997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d v="2014-06-23T08:00:00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x v="1"/>
    <s v="plays"/>
    <x v="4061"/>
    <d v="2016-04-20T18:23:43"/>
  </r>
  <r>
    <n v="2.4499999999999966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4062"/>
    <d v="2016-07-02T09:44:28"/>
  </r>
  <r>
    <n v="1.4210526315789451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63"/>
    <d v="2014-06-27T08:21:24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4064"/>
    <d v="2015-04-29T06:07:06"/>
  </r>
  <r>
    <n v="0.67500000000000338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d v="2014-08-12T14:50:11"/>
  </r>
  <r>
    <n v="0.16666666666667052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66"/>
    <d v="2016-05-18T16:56:28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4067"/>
    <d v="2015-09-27T18:49:10"/>
  </r>
  <r>
    <n v="0.99999999999998979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d v="2017-01-13T15:05:00"/>
  </r>
  <r>
    <n v="34.4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4069"/>
    <d v="2015-02-28T04:00:00"/>
  </r>
  <r>
    <n v="16.500000000000004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d v="2015-02-28T19:00:0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x v="1"/>
    <s v="plays"/>
    <x v="4071"/>
    <d v="2016-12-26T11:18:51"/>
  </r>
  <r>
    <n v="0.40000000000000036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0:35:11"/>
  </r>
  <r>
    <n v="1.0571428571428565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8T20:00:00"/>
  </r>
  <r>
    <n v="26.727272727272723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d v="2015-11-05T06:16:15"/>
  </r>
  <r>
    <n v="28.800000000000004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4075"/>
    <d v="2014-06-30T09:28:00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x v="1"/>
    <s v="plays"/>
    <x v="4076"/>
    <d v="2014-10-21T11:51:00"/>
  </r>
  <r>
    <n v="8.8999999999999968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d v="2016-12-21T09:03:14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x v="1"/>
    <s v="plays"/>
    <x v="4078"/>
    <d v="2017-01-27T10:54:02"/>
  </r>
  <r>
    <n v="0.16666666666667052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79"/>
    <d v="2016-06-19T14:32:01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x v="1"/>
    <s v="plays"/>
    <x v="4080"/>
    <d v="2016-06-14T10:54:00"/>
  </r>
  <r>
    <n v="15.737410071942449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4081"/>
    <d v="2015-03-08T04:57:05"/>
  </r>
  <r>
    <n v="2.0000000000000018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15:00:00"/>
  </r>
  <r>
    <n v="21.685714285714287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0:16:56"/>
  </r>
  <r>
    <n v="0.33333333333332993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84"/>
    <d v="2016-10-09T02:28:26"/>
  </r>
  <r>
    <n v="0.28571428571428914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85"/>
    <d v="2015-03-23T19:59:00"/>
  </r>
  <r>
    <n v="4.7000000000000046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86"/>
    <d v="2015-11-20T20:00:0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x v="1"/>
    <s v="plays"/>
    <x v="4087"/>
    <d v="2016-07-17T09:49:46"/>
  </r>
  <r>
    <n v="10.799999999999999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88"/>
    <d v="2015-01-16T02:26:00"/>
  </r>
  <r>
    <n v="4.8000000000000043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89"/>
    <d v="2015-05-31T09:35:00"/>
  </r>
  <r>
    <n v="3.2000000000000028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4090"/>
    <d v="2015-08-07T07:00:00"/>
  </r>
  <r>
    <n v="12.74999999999999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d v="2015-01-16T04:09:11"/>
  </r>
  <r>
    <n v="1.8181818181817189E-2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d v="2015-04-04T19:40:47"/>
  </r>
  <r>
    <n v="2.4000000000000021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93"/>
    <d v="2015-08-22T11:34:53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d v="2014-10-21T20:59:00"/>
  </r>
  <r>
    <n v="2.6666666666666616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d v="2016-12-18T16:45:50"/>
  </r>
  <r>
    <n v="11.428571428571432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96"/>
    <d v="2017-02-28T00:51:00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x v="1"/>
    <s v="plays"/>
    <x v="4097"/>
    <d v="2016-01-31T15:55:00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x v="1"/>
    <s v="plays"/>
    <x v="4098"/>
    <d v="2016-06-04T09:19:57"/>
  </r>
  <r>
    <n v="1.111111111111107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99"/>
    <d v="2016-09-02T12:24:33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x v="1"/>
    <s v="plays"/>
    <x v="4100"/>
    <d v="2014-10-24T18:59:50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x v="1"/>
    <s v="plays"/>
    <x v="4101"/>
    <d v="2017-01-25T13:41:22"/>
  </r>
  <r>
    <n v="27.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4102"/>
    <d v="2016-05-15T12:21:13"/>
  </r>
  <r>
    <n v="9.9999999999999982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4103"/>
    <d v="2015-08-26T10:32:00"/>
  </r>
  <r>
    <n v="21.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4104"/>
    <d v="2016-10-26T22:40:34"/>
  </r>
  <r>
    <n v="6.9696969696969706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105"/>
    <d v="2016-12-25T16:15:09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4106"/>
    <d v="2015-04-01T17:00:00"/>
  </r>
  <r>
    <n v="2.0499999999999963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d v="2014-09-24T14:00:01"/>
  </r>
  <r>
    <n v="1.9666666666666721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108"/>
    <d v="2017-03-02T21:00:00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x v="1"/>
    <s v="plays"/>
    <x v="4109"/>
    <d v="2015-11-29T05:56:44"/>
  </r>
  <r>
    <n v="28.666666666666664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4110"/>
    <d v="2016-07-21T07:02:31"/>
  </r>
  <r>
    <n v="3.1333333333333324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4111"/>
    <d v="2015-02-23T19:15:40"/>
  </r>
  <r>
    <n v="3.9999999999995595E-2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112"/>
    <d v="2016-02-27T16:00:00"/>
  </r>
  <r>
    <n v="0.20000000000000018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815"/>
    <n v="357"/>
    <n v="52"/>
    <n v="1224"/>
    <n v="0.66584967320261434"/>
    <n v="0.29166666666666669"/>
    <n v="4.2483660130718956E-2"/>
  </r>
  <r>
    <x v="2"/>
    <n v="230"/>
    <n v="160"/>
    <n v="27"/>
    <n v="417"/>
    <n v="0.55155875299760193"/>
    <n v="0.38369304556354916"/>
    <n v="6.4748201438848921E-2"/>
  </r>
  <r>
    <x v="3"/>
    <n v="65"/>
    <n v="59"/>
    <n v="12"/>
    <n v="136"/>
    <n v="0.47794117647058826"/>
    <n v="0.43382352941176472"/>
    <n v="8.8235294117647065E-2"/>
  </r>
  <r>
    <x v="4"/>
    <n v="38"/>
    <n v="32"/>
    <n v="4"/>
    <n v="74"/>
    <n v="0.51351351351351349"/>
    <n v="0.43243243243243246"/>
    <n v="5.4054054054054057E-2"/>
  </r>
  <r>
    <x v="5"/>
    <n v="18"/>
    <n v="16"/>
    <n v="1"/>
    <n v="35"/>
    <n v="0.51428571428571423"/>
    <n v="0.45714285714285713"/>
    <n v="2.8571428571428571E-2"/>
  </r>
  <r>
    <x v="6"/>
    <n v="8"/>
    <n v="15"/>
    <n v="19"/>
    <n v="42"/>
    <n v="0.19047619047619047"/>
    <n v="0.35714285714285715"/>
    <n v="0.45238095238095238"/>
  </r>
  <r>
    <x v="7"/>
    <n v="6"/>
    <n v="6"/>
    <n v="1"/>
    <n v="13"/>
    <n v="0.46153846153846156"/>
    <n v="0.46153846153846156"/>
    <n v="7.6923076923076927E-2"/>
  </r>
  <r>
    <x v="8"/>
    <n v="4"/>
    <n v="8"/>
    <n v="2"/>
    <n v="14"/>
    <n v="0.2857142857142857"/>
    <n v="0.5714285714285714"/>
    <n v="0.14285714285714285"/>
  </r>
  <r>
    <x v="9"/>
    <n v="5"/>
    <n v="3"/>
    <n v="0"/>
    <n v="8"/>
    <n v="0.625"/>
    <n v="0.375"/>
    <n v="0"/>
  </r>
  <r>
    <x v="10"/>
    <n v="3"/>
    <n v="5"/>
    <n v="2"/>
    <n v="10"/>
    <n v="0.3"/>
    <n v="0.5"/>
    <n v="0.2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0DA73-E55B-B540-8108-2991E99720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BF152-984A-C04D-922D-7F4826998B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76BC1-0757-344C-89D3-8402E1B495A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60152-C9FC-4744-AC07-F6184D30035B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 `Percentage Successful`" fld="5" baseField="0" baseItem="0" numFmtId="10"/>
    <dataField name="Sum of  `Percentage Failed`" fld="6" baseField="0" baseItem="0" numFmtId="10"/>
    <dataField name="Sum of `Percentage Canceled`" fld="7" baseField="0" baseItem="0" numFmtId="10"/>
  </dataField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B805C-6910-AE42-9C09-5D94F17C2315}">
  <sheetPr codeName="Sheet1"/>
  <dimension ref="A1:F14"/>
  <sheetViews>
    <sheetView workbookViewId="0">
      <selection activeCell="B4" sqref="B4:E4"/>
      <pivotSelection pane="bottomRight" showHeader="1" dimension="1" activeRow="10" click="1" r:id="rId1">
        <pivotArea dataOnly="0" labelOnly="1" fieldPosition="0">
          <references count="1">
            <reference field="6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8362</v>
      </c>
      <c r="B3" s="8" t="s">
        <v>8366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5D8D-1241-A141-A162-B45E67E1F75D}">
  <sheetPr codeName="Sheet2"/>
  <dimension ref="A2:F48"/>
  <sheetViews>
    <sheetView topLeftCell="A9" workbookViewId="0">
      <selection activeCell="B22" sqref="B2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8223</v>
      </c>
      <c r="B2" t="s">
        <v>8363</v>
      </c>
    </row>
    <row r="3" spans="1:6" x14ac:dyDescent="0.2">
      <c r="A3" s="8" t="s">
        <v>8308</v>
      </c>
      <c r="B3" t="s">
        <v>8363</v>
      </c>
    </row>
    <row r="5" spans="1:6" x14ac:dyDescent="0.2">
      <c r="A5" s="8" t="s">
        <v>8362</v>
      </c>
      <c r="B5" s="8" t="s">
        <v>8366</v>
      </c>
    </row>
    <row r="6" spans="1:6" x14ac:dyDescent="0.2">
      <c r="A6" s="8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2">
      <c r="A7" s="9" t="s">
        <v>8316</v>
      </c>
      <c r="B7" s="7"/>
      <c r="C7" s="7">
        <v>100</v>
      </c>
      <c r="D7" s="7"/>
      <c r="E7" s="7"/>
      <c r="F7" s="7">
        <v>100</v>
      </c>
    </row>
    <row r="8" spans="1:6" x14ac:dyDescent="0.2">
      <c r="A8" s="9" t="s">
        <v>8344</v>
      </c>
      <c r="B8" s="7">
        <v>20</v>
      </c>
      <c r="C8" s="7"/>
      <c r="D8" s="7"/>
      <c r="E8" s="7"/>
      <c r="F8" s="7">
        <v>20</v>
      </c>
    </row>
    <row r="9" spans="1:6" x14ac:dyDescent="0.2">
      <c r="A9" s="9" t="s">
        <v>8332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8358</v>
      </c>
      <c r="B10" s="7"/>
      <c r="C10" s="7">
        <v>40</v>
      </c>
      <c r="D10" s="7"/>
      <c r="E10" s="7"/>
      <c r="F10" s="7">
        <v>40</v>
      </c>
    </row>
    <row r="11" spans="1:6" x14ac:dyDescent="0.2">
      <c r="A11" s="9" t="s">
        <v>8354</v>
      </c>
      <c r="B11" s="7"/>
      <c r="C11" s="7"/>
      <c r="D11" s="7"/>
      <c r="E11" s="7">
        <v>40</v>
      </c>
      <c r="F11" s="7">
        <v>40</v>
      </c>
    </row>
    <row r="12" spans="1:6" x14ac:dyDescent="0.2">
      <c r="A12" s="9" t="s">
        <v>8315</v>
      </c>
      <c r="B12" s="7"/>
      <c r="C12" s="7"/>
      <c r="D12" s="7"/>
      <c r="E12" s="7">
        <v>180</v>
      </c>
      <c r="F12" s="7">
        <v>180</v>
      </c>
    </row>
    <row r="13" spans="1:6" x14ac:dyDescent="0.2">
      <c r="A13" s="9" t="s">
        <v>8314</v>
      </c>
      <c r="B13" s="7"/>
      <c r="C13" s="7">
        <v>80</v>
      </c>
      <c r="D13" s="7"/>
      <c r="E13" s="7"/>
      <c r="F13" s="7">
        <v>80</v>
      </c>
    </row>
    <row r="14" spans="1:6" x14ac:dyDescent="0.2">
      <c r="A14" s="9" t="s">
        <v>8330</v>
      </c>
      <c r="B14" s="7"/>
      <c r="C14" s="7"/>
      <c r="D14" s="7"/>
      <c r="E14" s="7">
        <v>40</v>
      </c>
      <c r="F14" s="7">
        <v>40</v>
      </c>
    </row>
    <row r="15" spans="1:6" x14ac:dyDescent="0.2">
      <c r="A15" s="9" t="s">
        <v>8347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">
      <c r="A16" s="9" t="s">
        <v>8324</v>
      </c>
      <c r="B16" s="7"/>
      <c r="C16" s="7">
        <v>40</v>
      </c>
      <c r="D16" s="7"/>
      <c r="E16" s="7"/>
      <c r="F16" s="7">
        <v>40</v>
      </c>
    </row>
    <row r="17" spans="1:6" x14ac:dyDescent="0.2">
      <c r="A17" s="9" t="s">
        <v>8337</v>
      </c>
      <c r="B17" s="7">
        <v>20</v>
      </c>
      <c r="C17" s="7">
        <v>120</v>
      </c>
      <c r="D17" s="7"/>
      <c r="E17" s="7"/>
      <c r="F17" s="7">
        <v>140</v>
      </c>
    </row>
    <row r="18" spans="1:6" x14ac:dyDescent="0.2">
      <c r="A18" s="9" t="s">
        <v>8348</v>
      </c>
      <c r="B18" s="7"/>
      <c r="C18" s="7">
        <v>20</v>
      </c>
      <c r="D18" s="7"/>
      <c r="E18" s="7"/>
      <c r="F18" s="7">
        <v>20</v>
      </c>
    </row>
    <row r="19" spans="1:6" x14ac:dyDescent="0.2">
      <c r="A19" s="9" t="s">
        <v>8349</v>
      </c>
      <c r="B19" s="7"/>
      <c r="C19" s="7"/>
      <c r="D19" s="7"/>
      <c r="E19" s="7">
        <v>140</v>
      </c>
      <c r="F19" s="7">
        <v>140</v>
      </c>
    </row>
    <row r="20" spans="1:6" x14ac:dyDescent="0.2">
      <c r="A20" s="9" t="s">
        <v>8329</v>
      </c>
      <c r="B20" s="7"/>
      <c r="C20" s="7">
        <v>20</v>
      </c>
      <c r="D20" s="7"/>
      <c r="E20" s="7">
        <v>140</v>
      </c>
      <c r="F20" s="7">
        <v>160</v>
      </c>
    </row>
    <row r="21" spans="1:6" x14ac:dyDescent="0.2">
      <c r="A21" s="9" t="s">
        <v>8328</v>
      </c>
      <c r="B21" s="7"/>
      <c r="C21" s="7">
        <v>60</v>
      </c>
      <c r="D21" s="7"/>
      <c r="E21" s="7"/>
      <c r="F21" s="7">
        <v>60</v>
      </c>
    </row>
    <row r="22" spans="1:6" x14ac:dyDescent="0.2">
      <c r="A22" s="9" t="s">
        <v>8356</v>
      </c>
      <c r="B22" s="7"/>
      <c r="C22" s="7">
        <v>11</v>
      </c>
      <c r="D22" s="7"/>
      <c r="E22" s="7">
        <v>9</v>
      </c>
      <c r="F22" s="7">
        <v>20</v>
      </c>
    </row>
    <row r="23" spans="1:6" x14ac:dyDescent="0.2">
      <c r="A23" s="9" t="s">
        <v>8327</v>
      </c>
      <c r="B23" s="7"/>
      <c r="C23" s="7"/>
      <c r="D23" s="7"/>
      <c r="E23" s="7">
        <v>20</v>
      </c>
      <c r="F23" s="7">
        <v>20</v>
      </c>
    </row>
    <row r="24" spans="1:6" x14ac:dyDescent="0.2">
      <c r="A24" s="9" t="s">
        <v>8335</v>
      </c>
      <c r="B24" s="7"/>
      <c r="C24" s="7">
        <v>40</v>
      </c>
      <c r="D24" s="7"/>
      <c r="E24" s="7"/>
      <c r="F24" s="7">
        <v>40</v>
      </c>
    </row>
    <row r="25" spans="1:6" x14ac:dyDescent="0.2">
      <c r="A25" s="9" t="s">
        <v>8359</v>
      </c>
      <c r="B25" s="7">
        <v>20</v>
      </c>
      <c r="C25" s="7">
        <v>60</v>
      </c>
      <c r="D25" s="7"/>
      <c r="E25" s="7">
        <v>60</v>
      </c>
      <c r="F25" s="7">
        <v>140</v>
      </c>
    </row>
    <row r="26" spans="1:6" x14ac:dyDescent="0.2">
      <c r="A26" s="9" t="s">
        <v>8343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8323</v>
      </c>
      <c r="B27" s="7"/>
      <c r="C27" s="7"/>
      <c r="D27" s="7"/>
      <c r="E27" s="7">
        <v>60</v>
      </c>
      <c r="F27" s="7">
        <v>60</v>
      </c>
    </row>
    <row r="28" spans="1:6" x14ac:dyDescent="0.2">
      <c r="A28" s="9" t="s">
        <v>8350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8339</v>
      </c>
      <c r="B29" s="7"/>
      <c r="C29" s="7">
        <v>57</v>
      </c>
      <c r="D29" s="7"/>
      <c r="E29" s="7">
        <v>103</v>
      </c>
      <c r="F29" s="7">
        <v>160</v>
      </c>
    </row>
    <row r="30" spans="1:6" x14ac:dyDescent="0.2">
      <c r="A30" s="9" t="s">
        <v>8345</v>
      </c>
      <c r="B30" s="7"/>
      <c r="C30" s="7">
        <v>20</v>
      </c>
      <c r="D30" s="7"/>
      <c r="E30" s="7"/>
      <c r="F30" s="7">
        <v>20</v>
      </c>
    </row>
    <row r="31" spans="1:6" x14ac:dyDescent="0.2">
      <c r="A31" s="9" t="s">
        <v>8318</v>
      </c>
      <c r="B31" s="7"/>
      <c r="C31" s="7">
        <v>353</v>
      </c>
      <c r="D31" s="7">
        <v>19</v>
      </c>
      <c r="E31" s="7">
        <v>694</v>
      </c>
      <c r="F31" s="7">
        <v>1066</v>
      </c>
    </row>
    <row r="32" spans="1:6" x14ac:dyDescent="0.2">
      <c r="A32" s="9" t="s">
        <v>8346</v>
      </c>
      <c r="B32" s="7"/>
      <c r="C32" s="7"/>
      <c r="D32" s="7"/>
      <c r="E32" s="7">
        <v>40</v>
      </c>
      <c r="F32" s="7">
        <v>40</v>
      </c>
    </row>
    <row r="33" spans="1:6" x14ac:dyDescent="0.2">
      <c r="A33" s="9" t="s">
        <v>8342</v>
      </c>
      <c r="B33" s="7"/>
      <c r="C33" s="7"/>
      <c r="D33" s="7"/>
      <c r="E33" s="7">
        <v>20</v>
      </c>
      <c r="F33" s="7">
        <v>20</v>
      </c>
    </row>
    <row r="34" spans="1:6" x14ac:dyDescent="0.2">
      <c r="A34" s="9" t="s">
        <v>8353</v>
      </c>
      <c r="B34" s="7"/>
      <c r="C34" s="7">
        <v>20</v>
      </c>
      <c r="D34" s="7"/>
      <c r="E34" s="7"/>
      <c r="F34" s="7">
        <v>20</v>
      </c>
    </row>
    <row r="35" spans="1:6" x14ac:dyDescent="0.2">
      <c r="A35" s="9" t="s">
        <v>8326</v>
      </c>
      <c r="B35" s="7"/>
      <c r="C35" s="7"/>
      <c r="D35" s="7"/>
      <c r="E35" s="7">
        <v>260</v>
      </c>
      <c r="F35" s="7">
        <v>260</v>
      </c>
    </row>
    <row r="36" spans="1:6" x14ac:dyDescent="0.2">
      <c r="A36" s="9" t="s">
        <v>8313</v>
      </c>
      <c r="B36" s="7">
        <v>40</v>
      </c>
      <c r="C36" s="7"/>
      <c r="D36" s="7"/>
      <c r="E36" s="7"/>
      <c r="F36" s="7">
        <v>40</v>
      </c>
    </row>
    <row r="37" spans="1:6" x14ac:dyDescent="0.2">
      <c r="A37" s="9" t="s">
        <v>8312</v>
      </c>
      <c r="B37" s="7"/>
      <c r="C37" s="7"/>
      <c r="D37" s="7"/>
      <c r="E37" s="7">
        <v>60</v>
      </c>
      <c r="F37" s="7">
        <v>60</v>
      </c>
    </row>
    <row r="38" spans="1:6" x14ac:dyDescent="0.2">
      <c r="A38" s="9" t="s">
        <v>8352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2">
      <c r="A39" s="9" t="s">
        <v>8355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2">
      <c r="A40" s="9" t="s">
        <v>8357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8351</v>
      </c>
      <c r="B41" s="7"/>
      <c r="C41" s="7"/>
      <c r="D41" s="7"/>
      <c r="E41" s="7">
        <v>80</v>
      </c>
      <c r="F41" s="7">
        <v>80</v>
      </c>
    </row>
    <row r="42" spans="1:6" x14ac:dyDescent="0.2">
      <c r="A42" s="9" t="s">
        <v>8311</v>
      </c>
      <c r="B42" s="7"/>
      <c r="C42" s="7"/>
      <c r="D42" s="7"/>
      <c r="E42" s="7">
        <v>60</v>
      </c>
      <c r="F42" s="7">
        <v>60</v>
      </c>
    </row>
    <row r="43" spans="1:6" x14ac:dyDescent="0.2">
      <c r="A43" s="9" t="s">
        <v>8341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8334</v>
      </c>
      <c r="B44" s="7"/>
      <c r="C44" s="7">
        <v>100</v>
      </c>
      <c r="D44" s="7"/>
      <c r="E44" s="7"/>
      <c r="F44" s="7">
        <v>100</v>
      </c>
    </row>
    <row r="45" spans="1:6" x14ac:dyDescent="0.2">
      <c r="A45" s="9" t="s">
        <v>8321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2">
      <c r="A46" s="9" t="s">
        <v>8320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2">
      <c r="A47" s="9" t="s">
        <v>8340</v>
      </c>
      <c r="B47" s="7">
        <v>20</v>
      </c>
      <c r="C47" s="7"/>
      <c r="D47" s="7"/>
      <c r="E47" s="7"/>
      <c r="F47" s="7">
        <v>20</v>
      </c>
    </row>
    <row r="48" spans="1:6" x14ac:dyDescent="0.2">
      <c r="A48" s="9" t="s">
        <v>8361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19AD4-26C7-F948-B21F-305A5F51886D}">
  <sheetPr codeName="Sheet3"/>
  <dimension ref="A1:F18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8363</v>
      </c>
    </row>
    <row r="2" spans="1:6" x14ac:dyDescent="0.2">
      <c r="A2" s="8" t="s">
        <v>8379</v>
      </c>
      <c r="B2" t="s">
        <v>8363</v>
      </c>
    </row>
    <row r="4" spans="1:6" x14ac:dyDescent="0.2">
      <c r="A4" s="8" t="s">
        <v>8362</v>
      </c>
      <c r="B4" s="8" t="s">
        <v>8366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1" t="s">
        <v>8367</v>
      </c>
      <c r="B10" s="7">
        <v>27</v>
      </c>
      <c r="C10" s="7">
        <v>125</v>
      </c>
      <c r="D10" s="7"/>
      <c r="E10" s="7">
        <v>232</v>
      </c>
      <c r="F10" s="7">
        <v>384</v>
      </c>
    </row>
    <row r="11" spans="1:6" x14ac:dyDescent="0.2">
      <c r="A11" s="11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1" t="s">
        <v>8368</v>
      </c>
      <c r="B12" s="7">
        <v>43</v>
      </c>
      <c r="C12" s="7">
        <v>148</v>
      </c>
      <c r="D12" s="7"/>
      <c r="E12" s="7">
        <v>191</v>
      </c>
      <c r="F12" s="7">
        <v>382</v>
      </c>
    </row>
    <row r="13" spans="1:6" x14ac:dyDescent="0.2">
      <c r="A13" s="11" t="s">
        <v>8369</v>
      </c>
      <c r="B13" s="7">
        <v>32</v>
      </c>
      <c r="C13" s="7">
        <v>135</v>
      </c>
      <c r="D13" s="7"/>
      <c r="E13" s="7">
        <v>167</v>
      </c>
      <c r="F13" s="7">
        <v>334</v>
      </c>
    </row>
    <row r="14" spans="1:6" x14ac:dyDescent="0.2">
      <c r="A14" s="11" t="s">
        <v>8370</v>
      </c>
      <c r="B14" s="7">
        <v>24</v>
      </c>
      <c r="C14" s="7">
        <v>126</v>
      </c>
      <c r="D14" s="7"/>
      <c r="E14" s="7">
        <v>149</v>
      </c>
      <c r="F14" s="7">
        <v>299</v>
      </c>
    </row>
    <row r="15" spans="1:6" x14ac:dyDescent="0.2">
      <c r="A15" s="11" t="s">
        <v>8371</v>
      </c>
      <c r="B15" s="7">
        <v>20</v>
      </c>
      <c r="C15" s="7">
        <v>151</v>
      </c>
      <c r="D15" s="7"/>
      <c r="E15" s="7">
        <v>183</v>
      </c>
      <c r="F15" s="7">
        <v>354</v>
      </c>
    </row>
    <row r="16" spans="1:6" x14ac:dyDescent="0.2">
      <c r="A16" s="11" t="s">
        <v>8372</v>
      </c>
      <c r="B16" s="7">
        <v>37</v>
      </c>
      <c r="C16" s="7">
        <v>113</v>
      </c>
      <c r="D16" s="7"/>
      <c r="E16" s="7">
        <v>181</v>
      </c>
      <c r="F16" s="7">
        <v>331</v>
      </c>
    </row>
    <row r="17" spans="1:6" x14ac:dyDescent="0.2">
      <c r="A17" s="11" t="s">
        <v>8378</v>
      </c>
      <c r="B17" s="7">
        <v>23</v>
      </c>
      <c r="C17" s="7">
        <v>119</v>
      </c>
      <c r="D17" s="7"/>
      <c r="E17" s="7">
        <v>110</v>
      </c>
      <c r="F17" s="7">
        <v>252</v>
      </c>
    </row>
    <row r="18" spans="1:6" x14ac:dyDescent="0.2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Normal="100" workbookViewId="0">
      <selection activeCell="F1" sqref="A1:F1"/>
    </sheetView>
  </sheetViews>
  <sheetFormatPr baseColWidth="10" defaultColWidth="8.83203125" defaultRowHeight="15" x14ac:dyDescent="0.2"/>
  <cols>
    <col min="1" max="1" width="12.6640625" style="6" bestFit="1" customWidth="1"/>
    <col min="3" max="3" width="38.5" style="3" customWidth="1"/>
    <col min="4" max="4" width="40.33203125" style="3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4.5" bestFit="1" customWidth="1"/>
    <col min="17" max="17" width="22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6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9" x14ac:dyDescent="0.25">
      <c r="A2" s="6">
        <f>((F2-E2)/E2+1)*100</f>
        <v>136.85882352941178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>
        <f>F2/M2</f>
        <v>63.917582417582416</v>
      </c>
      <c r="Q2" t="s">
        <v>8310</v>
      </c>
      <c r="R2" t="s">
        <v>8311</v>
      </c>
      <c r="S2" s="10">
        <f>(((K2/60)/60)/24)+DATE(1970,1,1)+(-8/24)</f>
        <v>42176.673738425925</v>
      </c>
      <c r="T2" s="10">
        <f>(((J2/60)/60)/24)+DATE(1970,1,1)+(-8/24)</f>
        <v>42207.791666666664</v>
      </c>
    </row>
    <row r="3" spans="1:20" ht="33" x14ac:dyDescent="0.25">
      <c r="A3" s="6">
        <f t="shared" ref="A3:A66" si="0">((F3-E3)/E3+1)*100</f>
        <v>142.60827250608273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>
        <f t="shared" ref="P3:P66" si="1">F3/M3</f>
        <v>185.48101265822785</v>
      </c>
      <c r="Q3" t="s">
        <v>8310</v>
      </c>
      <c r="R3" t="s">
        <v>8311</v>
      </c>
      <c r="S3" s="10">
        <f t="shared" ref="S3:S66" si="2">(((K3/60)/60)/24)+DATE(1970,1,1)+(-8/24)</f>
        <v>42766.267164351848</v>
      </c>
      <c r="T3" s="10">
        <f t="shared" ref="T3:T66" si="3">(((J3/60)/60)/24)+DATE(1970,1,1)+(-8/24)</f>
        <v>42796.267164351848</v>
      </c>
    </row>
    <row r="4" spans="1:20" ht="49" x14ac:dyDescent="0.25">
      <c r="A4" s="6">
        <f t="shared" si="0"/>
        <v>105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>
        <f t="shared" si="1"/>
        <v>15</v>
      </c>
      <c r="Q4" t="s">
        <v>8310</v>
      </c>
      <c r="R4" t="s">
        <v>8311</v>
      </c>
      <c r="S4" s="10">
        <f t="shared" si="2"/>
        <v>42405.369016203702</v>
      </c>
      <c r="T4" s="10">
        <f t="shared" si="3"/>
        <v>42415.369016203702</v>
      </c>
    </row>
    <row r="5" spans="1:20" ht="33" x14ac:dyDescent="0.25">
      <c r="A5" s="6">
        <f t="shared" si="0"/>
        <v>103.89999999999999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41828.181793981479</v>
      </c>
      <c r="T5" s="10">
        <f t="shared" si="3"/>
        <v>41858.181793981479</v>
      </c>
    </row>
    <row r="6" spans="1:20" ht="65" x14ac:dyDescent="0.25">
      <c r="A6" s="6">
        <f t="shared" si="0"/>
        <v>122.99154545454545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42327.500914351847</v>
      </c>
      <c r="T6" s="10">
        <f t="shared" si="3"/>
        <v>42357.500914351847</v>
      </c>
    </row>
    <row r="7" spans="1:20" ht="49" x14ac:dyDescent="0.25">
      <c r="A7" s="6">
        <f t="shared" si="0"/>
        <v>109.77744436109028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42563.599618055552</v>
      </c>
      <c r="T7" s="10">
        <f t="shared" si="3"/>
        <v>42579.899305555555</v>
      </c>
    </row>
    <row r="8" spans="1:20" ht="49" x14ac:dyDescent="0.25">
      <c r="A8" s="6">
        <f t="shared" si="0"/>
        <v>106.4875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41793.739004629628</v>
      </c>
      <c r="T8" s="10">
        <f t="shared" si="3"/>
        <v>41803.739004629628</v>
      </c>
    </row>
    <row r="9" spans="1:20" ht="49" x14ac:dyDescent="0.25">
      <c r="A9" s="6">
        <f t="shared" si="0"/>
        <v>101.22222222222221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42515.713738425926</v>
      </c>
      <c r="T9" s="10">
        <f t="shared" si="3"/>
        <v>42555.713738425926</v>
      </c>
    </row>
    <row r="10" spans="1:20" ht="18" x14ac:dyDescent="0.25">
      <c r="A10" s="6">
        <f t="shared" si="0"/>
        <v>100.04342857142856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42468.611249999994</v>
      </c>
      <c r="T10" s="10">
        <f t="shared" si="3"/>
        <v>42475.541666666664</v>
      </c>
    </row>
    <row r="11" spans="1:20" ht="49" x14ac:dyDescent="0.25">
      <c r="A11" s="6">
        <f t="shared" si="0"/>
        <v>125.998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42446.770185185182</v>
      </c>
      <c r="T11" s="10">
        <f t="shared" si="3"/>
        <v>42476.770185185182</v>
      </c>
    </row>
    <row r="12" spans="1:20" ht="49" x14ac:dyDescent="0.25">
      <c r="A12" s="6">
        <f t="shared" si="0"/>
        <v>100.49999999999999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41779.734710648147</v>
      </c>
      <c r="T12" s="10">
        <f t="shared" si="3"/>
        <v>41814.734710648147</v>
      </c>
    </row>
    <row r="13" spans="1:20" ht="49" x14ac:dyDescent="0.25">
      <c r="A13" s="6">
        <f t="shared" si="0"/>
        <v>120.5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42572.445162037031</v>
      </c>
      <c r="T13" s="10">
        <f t="shared" si="3"/>
        <v>42603.791666666664</v>
      </c>
    </row>
    <row r="14" spans="1:20" ht="49" x14ac:dyDescent="0.25">
      <c r="A14" s="6">
        <f t="shared" si="0"/>
        <v>165.29333333333335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41791.379918981482</v>
      </c>
      <c r="T14" s="10">
        <f t="shared" si="3"/>
        <v>41835.791666666664</v>
      </c>
    </row>
    <row r="15" spans="1:20" ht="33" x14ac:dyDescent="0.25">
      <c r="A15" s="6">
        <f t="shared" si="0"/>
        <v>159.97142857142856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42508.343854166662</v>
      </c>
      <c r="T15" s="10">
        <f t="shared" si="3"/>
        <v>42544.518749999996</v>
      </c>
    </row>
    <row r="16" spans="1:20" ht="33" x14ac:dyDescent="0.25">
      <c r="A16" s="6">
        <f t="shared" si="0"/>
        <v>100.93333333333334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41807.693148148144</v>
      </c>
      <c r="T16" s="10">
        <f t="shared" si="3"/>
        <v>41833.249305555553</v>
      </c>
    </row>
    <row r="17" spans="1:20" ht="49" x14ac:dyDescent="0.25">
      <c r="A17" s="6">
        <f t="shared" si="0"/>
        <v>106.60000000000001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42256.058541666665</v>
      </c>
      <c r="T17" s="10">
        <f t="shared" si="3"/>
        <v>42274.509722222218</v>
      </c>
    </row>
    <row r="18" spans="1:20" ht="49" x14ac:dyDescent="0.25">
      <c r="A18" s="6">
        <f t="shared" si="0"/>
        <v>100.24166666666667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41760.463090277779</v>
      </c>
      <c r="T18" s="10">
        <f t="shared" si="3"/>
        <v>41805.895833333328</v>
      </c>
    </row>
    <row r="19" spans="1:20" ht="49" x14ac:dyDescent="0.25">
      <c r="A19" s="6">
        <f t="shared" si="0"/>
        <v>100.66666666666666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41917.398402777777</v>
      </c>
      <c r="T19" s="10">
        <f t="shared" si="3"/>
        <v>41947.440069444441</v>
      </c>
    </row>
    <row r="20" spans="1:20" ht="49" x14ac:dyDescent="0.25">
      <c r="A20" s="6">
        <f t="shared" si="0"/>
        <v>106.32110000000002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41869.208981481483</v>
      </c>
      <c r="T20" s="10">
        <f t="shared" si="3"/>
        <v>41899.208981481483</v>
      </c>
    </row>
    <row r="21" spans="1:20" ht="49" x14ac:dyDescent="0.25">
      <c r="A21" s="6">
        <f t="shared" si="0"/>
        <v>145.29411764705881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42175.483032407406</v>
      </c>
      <c r="T21" s="10">
        <f t="shared" si="3"/>
        <v>42205.483032407406</v>
      </c>
    </row>
    <row r="22" spans="1:20" ht="49" x14ac:dyDescent="0.25">
      <c r="A22" s="6">
        <f t="shared" si="0"/>
        <v>100.2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42200.424907407411</v>
      </c>
      <c r="T22" s="10">
        <f t="shared" si="3"/>
        <v>42260.424907407411</v>
      </c>
    </row>
    <row r="23" spans="1:20" ht="49" x14ac:dyDescent="0.25">
      <c r="A23" s="6">
        <f t="shared" si="0"/>
        <v>109.13513513513513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41878.293854166666</v>
      </c>
      <c r="T23" s="10">
        <f t="shared" si="3"/>
        <v>41908.293854166666</v>
      </c>
    </row>
    <row r="24" spans="1:20" ht="33" x14ac:dyDescent="0.25">
      <c r="A24" s="6">
        <f t="shared" si="0"/>
        <v>117.14285714285715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41989.578009259254</v>
      </c>
      <c r="T24" s="10">
        <f t="shared" si="3"/>
        <v>42004.999305555553</v>
      </c>
    </row>
    <row r="25" spans="1:20" ht="49" x14ac:dyDescent="0.25">
      <c r="A25" s="6">
        <f t="shared" si="0"/>
        <v>118.5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42097.445613425924</v>
      </c>
      <c r="T25" s="10">
        <f t="shared" si="3"/>
        <v>42124.305555555555</v>
      </c>
    </row>
    <row r="26" spans="1:20" ht="33" x14ac:dyDescent="0.25">
      <c r="A26" s="6">
        <f t="shared" si="0"/>
        <v>108.80768571428572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42229.486840277772</v>
      </c>
      <c r="T26" s="10">
        <f t="shared" si="3"/>
        <v>42262.48541666667</v>
      </c>
    </row>
    <row r="27" spans="1:20" ht="49" x14ac:dyDescent="0.25">
      <c r="A27" s="6">
        <f t="shared" si="0"/>
        <v>133.33333333333331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42317.691678240742</v>
      </c>
      <c r="T27" s="10">
        <f t="shared" si="3"/>
        <v>42377.691678240742</v>
      </c>
    </row>
    <row r="28" spans="1:20" ht="49" x14ac:dyDescent="0.25">
      <c r="A28" s="6">
        <f t="shared" si="0"/>
        <v>155.20000000000002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41828.182222222218</v>
      </c>
      <c r="T28" s="10">
        <f t="shared" si="3"/>
        <v>41868.182222222218</v>
      </c>
    </row>
    <row r="29" spans="1:20" ht="49" x14ac:dyDescent="0.25">
      <c r="A29" s="6">
        <f t="shared" si="0"/>
        <v>111.72500000000001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41928.831400462957</v>
      </c>
      <c r="T29" s="10">
        <f t="shared" si="3"/>
        <v>41958.873067129629</v>
      </c>
    </row>
    <row r="30" spans="1:20" ht="33" x14ac:dyDescent="0.25">
      <c r="A30" s="6">
        <f t="shared" si="0"/>
        <v>100.35000000000001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42324.630601851844</v>
      </c>
      <c r="T30" s="10">
        <f t="shared" si="3"/>
        <v>42354.630601851844</v>
      </c>
    </row>
    <row r="31" spans="1:20" ht="49" x14ac:dyDescent="0.25">
      <c r="A31" s="6">
        <f t="shared" si="0"/>
        <v>123.33333333333334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41812.339907407404</v>
      </c>
      <c r="T31" s="10">
        <f t="shared" si="3"/>
        <v>41842.339907407404</v>
      </c>
    </row>
    <row r="32" spans="1:20" ht="49" x14ac:dyDescent="0.25">
      <c r="A32" s="6">
        <f t="shared" si="0"/>
        <v>101.29975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41841.959664351853</v>
      </c>
      <c r="T32" s="10">
        <f t="shared" si="3"/>
        <v>41871.959664351853</v>
      </c>
    </row>
    <row r="33" spans="1:20" ht="49" x14ac:dyDescent="0.25">
      <c r="A33" s="6">
        <f t="shared" si="0"/>
        <v>100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>
        <f t="shared" si="1"/>
        <v>13</v>
      </c>
      <c r="Q33" t="s">
        <v>8310</v>
      </c>
      <c r="R33" t="s">
        <v>8311</v>
      </c>
      <c r="S33" s="10">
        <f t="shared" si="2"/>
        <v>42376.458726851844</v>
      </c>
      <c r="T33" s="10">
        <f t="shared" si="3"/>
        <v>42394.458726851844</v>
      </c>
    </row>
    <row r="34" spans="1:20" ht="49" x14ac:dyDescent="0.25">
      <c r="A34" s="6">
        <f t="shared" si="0"/>
        <v>100.24604569420035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42461.294178240736</v>
      </c>
      <c r="T34" s="10">
        <f t="shared" si="3"/>
        <v>42502.832638888889</v>
      </c>
    </row>
    <row r="35" spans="1:20" ht="49" x14ac:dyDescent="0.25">
      <c r="A35" s="6">
        <f t="shared" si="0"/>
        <v>102.0952380952381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42286.327557870369</v>
      </c>
      <c r="T35" s="10">
        <f t="shared" si="3"/>
        <v>42316.36922453704</v>
      </c>
    </row>
    <row r="36" spans="1:20" ht="49" x14ac:dyDescent="0.25">
      <c r="A36" s="6">
        <f t="shared" si="0"/>
        <v>130.46153846153845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41840.988437499997</v>
      </c>
      <c r="T36" s="10">
        <f t="shared" si="3"/>
        <v>41855.988437499997</v>
      </c>
    </row>
    <row r="37" spans="1:20" ht="33" x14ac:dyDescent="0.25">
      <c r="A37" s="6">
        <f t="shared" si="0"/>
        <v>166.5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42097.958495370367</v>
      </c>
      <c r="T37" s="10">
        <f t="shared" si="3"/>
        <v>42121.666666666664</v>
      </c>
    </row>
    <row r="38" spans="1:20" ht="33" x14ac:dyDescent="0.25">
      <c r="A38" s="6">
        <f t="shared" si="0"/>
        <v>142.15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42067.973668981482</v>
      </c>
      <c r="T38" s="10">
        <f t="shared" si="3"/>
        <v>42097.93200231481</v>
      </c>
    </row>
    <row r="39" spans="1:20" ht="49" x14ac:dyDescent="0.25">
      <c r="A39" s="6">
        <f t="shared" si="0"/>
        <v>183.44090909090909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42032.359710648147</v>
      </c>
      <c r="T39" s="10">
        <f t="shared" si="3"/>
        <v>42062.359710648147</v>
      </c>
    </row>
    <row r="40" spans="1:20" ht="49" x14ac:dyDescent="0.25">
      <c r="A40" s="6">
        <f t="shared" si="0"/>
        <v>110.04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41374.723888888882</v>
      </c>
      <c r="T40" s="10">
        <f t="shared" si="3"/>
        <v>41404.723888888882</v>
      </c>
    </row>
    <row r="41" spans="1:20" ht="49" x14ac:dyDescent="0.25">
      <c r="A41" s="6">
        <f t="shared" si="0"/>
        <v>130.98000000000002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41753.713749999995</v>
      </c>
      <c r="T41" s="10">
        <f t="shared" si="3"/>
        <v>41784.624305555553</v>
      </c>
    </row>
    <row r="42" spans="1:20" ht="49" x14ac:dyDescent="0.25">
      <c r="A42" s="6">
        <f t="shared" si="0"/>
        <v>101.35000000000001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41788.880648148144</v>
      </c>
      <c r="T42" s="10">
        <f t="shared" si="3"/>
        <v>41808.833333333328</v>
      </c>
    </row>
    <row r="43" spans="1:20" ht="49" x14ac:dyDescent="0.25">
      <c r="A43" s="6">
        <f t="shared" si="0"/>
        <v>100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41887.235578703701</v>
      </c>
      <c r="T43" s="10">
        <f t="shared" si="3"/>
        <v>41917.235578703701</v>
      </c>
    </row>
    <row r="44" spans="1:20" ht="49" x14ac:dyDescent="0.25">
      <c r="A44" s="6">
        <f t="shared" si="0"/>
        <v>141.85714285714286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41971.305856481478</v>
      </c>
      <c r="T44" s="10">
        <f t="shared" si="3"/>
        <v>42001.305856481478</v>
      </c>
    </row>
    <row r="45" spans="1:20" ht="49" x14ac:dyDescent="0.25">
      <c r="A45" s="6">
        <f t="shared" si="0"/>
        <v>308.65999999999997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41802.457013888888</v>
      </c>
      <c r="T45" s="10">
        <f t="shared" si="3"/>
        <v>41832.666666666664</v>
      </c>
    </row>
    <row r="46" spans="1:20" ht="49" x14ac:dyDescent="0.25">
      <c r="A46" s="6">
        <f t="shared" si="0"/>
        <v>100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41873.765474537038</v>
      </c>
      <c r="T46" s="10">
        <f t="shared" si="3"/>
        <v>41918.765474537038</v>
      </c>
    </row>
    <row r="47" spans="1:20" ht="49" x14ac:dyDescent="0.25">
      <c r="A47" s="6">
        <f t="shared" si="0"/>
        <v>120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42457.290590277778</v>
      </c>
      <c r="T47" s="10">
        <f t="shared" si="3"/>
        <v>42487.290590277778</v>
      </c>
    </row>
    <row r="48" spans="1:20" ht="49" x14ac:dyDescent="0.25">
      <c r="A48" s="6">
        <f t="shared" si="0"/>
        <v>104.16666666666667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42323.631643518522</v>
      </c>
      <c r="T48" s="10">
        <f t="shared" si="3"/>
        <v>42353.631643518522</v>
      </c>
    </row>
    <row r="49" spans="1:20" ht="49" x14ac:dyDescent="0.25">
      <c r="A49" s="6">
        <f t="shared" si="0"/>
        <v>107.61100000000002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41932.486192129625</v>
      </c>
      <c r="T49" s="10">
        <f t="shared" si="3"/>
        <v>41992.527858796289</v>
      </c>
    </row>
    <row r="50" spans="1:20" ht="49" x14ac:dyDescent="0.25">
      <c r="A50" s="6">
        <f t="shared" si="0"/>
        <v>107.94999999999999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42033.183564814812</v>
      </c>
      <c r="T50" s="10">
        <f t="shared" si="3"/>
        <v>42064.166666666664</v>
      </c>
    </row>
    <row r="51" spans="1:20" ht="18" x14ac:dyDescent="0.25">
      <c r="A51" s="6">
        <f t="shared" si="0"/>
        <v>100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42270.843113425923</v>
      </c>
      <c r="T51" s="10">
        <f t="shared" si="3"/>
        <v>42300.843113425923</v>
      </c>
    </row>
    <row r="52" spans="1:20" ht="49" x14ac:dyDescent="0.25">
      <c r="A52" s="6">
        <f t="shared" si="0"/>
        <v>100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41995.419652777775</v>
      </c>
      <c r="T52" s="10">
        <f t="shared" si="3"/>
        <v>42034.374999999993</v>
      </c>
    </row>
    <row r="53" spans="1:20" ht="49" x14ac:dyDescent="0.25">
      <c r="A53" s="6">
        <f t="shared" si="0"/>
        <v>128.0181818181818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42196.595335648148</v>
      </c>
      <c r="T53" s="10">
        <f t="shared" si="3"/>
        <v>42226.595335648148</v>
      </c>
    </row>
    <row r="54" spans="1:20" ht="49" x14ac:dyDescent="0.25">
      <c r="A54" s="6">
        <f t="shared" si="0"/>
        <v>116.21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41807.368587962963</v>
      </c>
      <c r="T54" s="10">
        <f t="shared" si="3"/>
        <v>41837.368587962963</v>
      </c>
    </row>
    <row r="55" spans="1:20" ht="33" x14ac:dyDescent="0.25">
      <c r="A55" s="6">
        <f t="shared" si="0"/>
        <v>109.63333333333334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41719.215798611105</v>
      </c>
      <c r="T55" s="10">
        <f t="shared" si="3"/>
        <v>41733.583333333328</v>
      </c>
    </row>
    <row r="56" spans="1:20" ht="49" x14ac:dyDescent="0.25">
      <c r="A56" s="6">
        <f t="shared" si="0"/>
        <v>101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42333.379872685182</v>
      </c>
      <c r="T56" s="10">
        <f t="shared" si="3"/>
        <v>42363.379872685182</v>
      </c>
    </row>
    <row r="57" spans="1:20" ht="49" x14ac:dyDescent="0.25">
      <c r="A57" s="6">
        <f t="shared" si="0"/>
        <v>128.95348837209301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42496.635601851849</v>
      </c>
      <c r="T57" s="10">
        <f t="shared" si="3"/>
        <v>42517.635601851849</v>
      </c>
    </row>
    <row r="58" spans="1:20" ht="33" x14ac:dyDescent="0.25">
      <c r="A58" s="6">
        <f t="shared" si="0"/>
        <v>107.26249999999999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42149.215555555551</v>
      </c>
      <c r="T58" s="10">
        <f t="shared" si="3"/>
        <v>42163.333333333336</v>
      </c>
    </row>
    <row r="59" spans="1:20" ht="49" x14ac:dyDescent="0.25">
      <c r="A59" s="6">
        <f t="shared" si="0"/>
        <v>101.89999999999999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42089.499560185184</v>
      </c>
      <c r="T59" s="10">
        <f t="shared" si="3"/>
        <v>42119.499560185184</v>
      </c>
    </row>
    <row r="60" spans="1:20" ht="33" x14ac:dyDescent="0.25">
      <c r="A60" s="6">
        <f t="shared" si="0"/>
        <v>102.91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41932.411712962959</v>
      </c>
      <c r="T60" s="10">
        <f t="shared" si="3"/>
        <v>41962.453379629624</v>
      </c>
    </row>
    <row r="61" spans="1:20" ht="49" x14ac:dyDescent="0.25">
      <c r="A61" s="6">
        <f t="shared" si="0"/>
        <v>100.12570000000001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42229.902500000004</v>
      </c>
      <c r="T61" s="10">
        <f t="shared" si="3"/>
        <v>42261.541666666664</v>
      </c>
    </row>
    <row r="62" spans="1:20" ht="49" x14ac:dyDescent="0.25">
      <c r="A62" s="6">
        <f t="shared" si="0"/>
        <v>103.29622222222221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41701.568483796291</v>
      </c>
      <c r="T62" s="10">
        <f t="shared" si="3"/>
        <v>41720.666666666664</v>
      </c>
    </row>
    <row r="63" spans="1:20" ht="49" x14ac:dyDescent="0.25">
      <c r="A63" s="6">
        <f t="shared" si="0"/>
        <v>148.30000000000001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41409.480983796297</v>
      </c>
      <c r="T63" s="10">
        <f t="shared" si="3"/>
        <v>41431.480983796297</v>
      </c>
    </row>
    <row r="64" spans="1:20" ht="49" x14ac:dyDescent="0.25">
      <c r="A64" s="6">
        <f t="shared" si="0"/>
        <v>154.73333333333335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41311.466180555552</v>
      </c>
      <c r="T64" s="10">
        <f t="shared" si="3"/>
        <v>41336.466180555552</v>
      </c>
    </row>
    <row r="65" spans="1:20" ht="49" x14ac:dyDescent="0.25">
      <c r="A65" s="6">
        <f t="shared" si="0"/>
        <v>113.51849999999999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41612.578854166662</v>
      </c>
      <c r="T65" s="10">
        <f t="shared" si="3"/>
        <v>41635.874305555553</v>
      </c>
    </row>
    <row r="66" spans="1:20" ht="49" x14ac:dyDescent="0.25">
      <c r="A66" s="6">
        <f t="shared" si="0"/>
        <v>173.33333333333334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41432.684965277775</v>
      </c>
      <c r="T66" s="10">
        <f t="shared" si="3"/>
        <v>41462.684965277775</v>
      </c>
    </row>
    <row r="67" spans="1:20" ht="33" x14ac:dyDescent="0.25">
      <c r="A67" s="6">
        <f t="shared" ref="A67:A130" si="4">((F67-E67)/E67+1)*100</f>
        <v>107.52857142857141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>
        <f t="shared" ref="P67:P130" si="5">F67/M67</f>
        <v>132.05263157894737</v>
      </c>
      <c r="Q67" t="s">
        <v>8310</v>
      </c>
      <c r="R67" t="s">
        <v>8312</v>
      </c>
      <c r="S67" s="10">
        <f t="shared" ref="S67:S130" si="6">(((K67/60)/60)/24)+DATE(1970,1,1)+(-8/24)</f>
        <v>41835.487893518519</v>
      </c>
      <c r="T67" s="10">
        <f t="shared" ref="T67:T130" si="7">(((J67/60)/60)/24)+DATE(1970,1,1)+(-8/24)</f>
        <v>41861.915972222218</v>
      </c>
    </row>
    <row r="68" spans="1:20" ht="33" x14ac:dyDescent="0.25">
      <c r="A68" s="6">
        <f t="shared" si="4"/>
        <v>118.6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42539.516435185178</v>
      </c>
      <c r="T68" s="10">
        <f t="shared" si="7"/>
        <v>42569.516435185178</v>
      </c>
    </row>
    <row r="69" spans="1:20" ht="49" x14ac:dyDescent="0.25">
      <c r="A69" s="6">
        <f t="shared" si="4"/>
        <v>116.25000000000001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41075.250046296293</v>
      </c>
      <c r="T69" s="10">
        <f t="shared" si="7"/>
        <v>41105.250046296293</v>
      </c>
    </row>
    <row r="70" spans="1:20" ht="65" x14ac:dyDescent="0.25">
      <c r="A70" s="6">
        <f t="shared" si="4"/>
        <v>127.16666666666667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41663.23600694444</v>
      </c>
      <c r="T70" s="10">
        <f t="shared" si="7"/>
        <v>41693.23600694444</v>
      </c>
    </row>
    <row r="71" spans="1:20" ht="49" x14ac:dyDescent="0.25">
      <c r="A71" s="6">
        <f t="shared" si="4"/>
        <v>110.9423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40785.854456018518</v>
      </c>
      <c r="T71" s="10">
        <f t="shared" si="7"/>
        <v>40817.957638888889</v>
      </c>
    </row>
    <row r="72" spans="1:20" ht="49" x14ac:dyDescent="0.25">
      <c r="A72" s="6">
        <f t="shared" si="4"/>
        <v>127.2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40730.563020833331</v>
      </c>
      <c r="T72" s="10">
        <f t="shared" si="7"/>
        <v>40790.563020833331</v>
      </c>
    </row>
    <row r="73" spans="1:20" ht="49" x14ac:dyDescent="0.25">
      <c r="A73" s="6">
        <f t="shared" si="4"/>
        <v>123.94444444444443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40996.938159722216</v>
      </c>
      <c r="T73" s="10">
        <f t="shared" si="7"/>
        <v>41056.938159722216</v>
      </c>
    </row>
    <row r="74" spans="1:20" ht="49" x14ac:dyDescent="0.25">
      <c r="A74" s="6">
        <f t="shared" si="4"/>
        <v>108.40909090909091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41207.676863425921</v>
      </c>
      <c r="T74" s="10">
        <f t="shared" si="7"/>
        <v>41227.666666666664</v>
      </c>
    </row>
    <row r="75" spans="1:20" ht="49" x14ac:dyDescent="0.25">
      <c r="A75" s="6">
        <f t="shared" si="4"/>
        <v>100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>
        <f t="shared" si="5"/>
        <v>50</v>
      </c>
      <c r="Q75" t="s">
        <v>8310</v>
      </c>
      <c r="R75" t="s">
        <v>8312</v>
      </c>
      <c r="S75" s="10">
        <f t="shared" si="6"/>
        <v>40587.423425925925</v>
      </c>
      <c r="T75" s="10">
        <f t="shared" si="7"/>
        <v>40665.832638888889</v>
      </c>
    </row>
    <row r="76" spans="1:20" ht="49" x14ac:dyDescent="0.25">
      <c r="A76" s="6">
        <f t="shared" si="4"/>
        <v>112.93199999999999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42360.153877314813</v>
      </c>
      <c r="T76" s="10">
        <f t="shared" si="7"/>
        <v>42390.153877314813</v>
      </c>
    </row>
    <row r="77" spans="1:20" ht="49" x14ac:dyDescent="0.25">
      <c r="A77" s="6">
        <f t="shared" si="4"/>
        <v>115.42857142857143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41356.875833333332</v>
      </c>
      <c r="T77" s="10">
        <f t="shared" si="7"/>
        <v>41386.875833333332</v>
      </c>
    </row>
    <row r="78" spans="1:20" ht="49" x14ac:dyDescent="0.25">
      <c r="A78" s="6">
        <f t="shared" si="4"/>
        <v>153.33333333333331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40844.358310185184</v>
      </c>
      <c r="T78" s="10">
        <f t="shared" si="7"/>
        <v>40904.399976851848</v>
      </c>
    </row>
    <row r="79" spans="1:20" ht="49" x14ac:dyDescent="0.25">
      <c r="A79" s="6">
        <f t="shared" si="4"/>
        <v>392.5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40996.811539351853</v>
      </c>
      <c r="T79" s="10">
        <f t="shared" si="7"/>
        <v>41049.790972222218</v>
      </c>
    </row>
    <row r="80" spans="1:20" ht="97" x14ac:dyDescent="0.25">
      <c r="A80" s="6">
        <f t="shared" si="4"/>
        <v>2702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>
        <f t="shared" si="5"/>
        <v>38.6</v>
      </c>
      <c r="Q80" t="s">
        <v>8310</v>
      </c>
      <c r="R80" t="s">
        <v>8312</v>
      </c>
      <c r="S80" s="10">
        <f t="shared" si="6"/>
        <v>42604.397233796299</v>
      </c>
      <c r="T80" s="10">
        <f t="shared" si="7"/>
        <v>42614.397233796299</v>
      </c>
    </row>
    <row r="81" spans="1:20" ht="49" x14ac:dyDescent="0.25">
      <c r="A81" s="6">
        <f t="shared" si="4"/>
        <v>127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41724.443206018514</v>
      </c>
      <c r="T81" s="10">
        <f t="shared" si="7"/>
        <v>41754.443206018514</v>
      </c>
    </row>
    <row r="82" spans="1:20" ht="49" x14ac:dyDescent="0.25">
      <c r="A82" s="6">
        <f t="shared" si="4"/>
        <v>107.25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41582.750648148147</v>
      </c>
      <c r="T82" s="10">
        <f t="shared" si="7"/>
        <v>41617.750648148147</v>
      </c>
    </row>
    <row r="83" spans="1:20" ht="49" x14ac:dyDescent="0.25">
      <c r="A83" s="6">
        <f t="shared" si="4"/>
        <v>198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41099.825543981482</v>
      </c>
      <c r="T83" s="10">
        <f t="shared" si="7"/>
        <v>41103.79305555555</v>
      </c>
    </row>
    <row r="84" spans="1:20" ht="49" x14ac:dyDescent="0.25">
      <c r="A84" s="6">
        <f t="shared" si="4"/>
        <v>100.01249999999999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40795.486817129626</v>
      </c>
      <c r="T84" s="10">
        <f t="shared" si="7"/>
        <v>40825.486817129626</v>
      </c>
    </row>
    <row r="85" spans="1:20" ht="49" x14ac:dyDescent="0.25">
      <c r="A85" s="6">
        <f t="shared" si="4"/>
        <v>102.49999999999999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42042.282280092586</v>
      </c>
      <c r="T85" s="10">
        <f t="shared" si="7"/>
        <v>42057.145833333336</v>
      </c>
    </row>
    <row r="86" spans="1:20" ht="49" x14ac:dyDescent="0.25">
      <c r="A86" s="6">
        <f t="shared" si="4"/>
        <v>100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40648.42460648148</v>
      </c>
      <c r="T86" s="10">
        <f t="shared" si="7"/>
        <v>40678.42460648148</v>
      </c>
    </row>
    <row r="87" spans="1:20" ht="49" x14ac:dyDescent="0.25">
      <c r="A87" s="6">
        <f t="shared" si="4"/>
        <v>125.49999999999999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40778.792094907403</v>
      </c>
      <c r="T87" s="10">
        <f t="shared" si="7"/>
        <v>40808.792094907403</v>
      </c>
    </row>
    <row r="88" spans="1:20" ht="49" x14ac:dyDescent="0.25">
      <c r="A88" s="6">
        <f t="shared" si="4"/>
        <v>106.46666666666667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42291.222743055558</v>
      </c>
      <c r="T88" s="10">
        <f t="shared" si="7"/>
        <v>42365.264409722215</v>
      </c>
    </row>
    <row r="89" spans="1:20" ht="49" x14ac:dyDescent="0.25">
      <c r="A89" s="6">
        <f t="shared" si="4"/>
        <v>104.60000000000001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40322.206053240734</v>
      </c>
      <c r="T89" s="10">
        <f t="shared" si="7"/>
        <v>40331.736805555556</v>
      </c>
    </row>
    <row r="90" spans="1:20" ht="49" x14ac:dyDescent="0.25">
      <c r="A90" s="6">
        <f t="shared" si="4"/>
        <v>102.85714285714285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>
        <f t="shared" si="5"/>
        <v>60</v>
      </c>
      <c r="Q90" t="s">
        <v>8310</v>
      </c>
      <c r="R90" t="s">
        <v>8312</v>
      </c>
      <c r="S90" s="10">
        <f t="shared" si="6"/>
        <v>41786.325590277775</v>
      </c>
      <c r="T90" s="10">
        <f t="shared" si="7"/>
        <v>41812.325590277775</v>
      </c>
    </row>
    <row r="91" spans="1:20" ht="49" x14ac:dyDescent="0.25">
      <c r="A91" s="6">
        <f t="shared" si="4"/>
        <v>115.06666666666668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41402.418888888889</v>
      </c>
      <c r="T91" s="10">
        <f t="shared" si="7"/>
        <v>41427.418888888889</v>
      </c>
    </row>
    <row r="92" spans="1:20" ht="33" x14ac:dyDescent="0.25">
      <c r="A92" s="6">
        <f t="shared" si="4"/>
        <v>100.4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>
        <f t="shared" si="5"/>
        <v>31.375</v>
      </c>
      <c r="Q92" t="s">
        <v>8310</v>
      </c>
      <c r="R92" t="s">
        <v>8312</v>
      </c>
      <c r="S92" s="10">
        <f t="shared" si="6"/>
        <v>40705.964108796295</v>
      </c>
      <c r="T92" s="10">
        <f t="shared" si="7"/>
        <v>40735.964108796295</v>
      </c>
    </row>
    <row r="93" spans="1:20" ht="49" x14ac:dyDescent="0.25">
      <c r="A93" s="6">
        <f t="shared" si="4"/>
        <v>120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40619.069027777776</v>
      </c>
      <c r="T93" s="10">
        <f t="shared" si="7"/>
        <v>40680.069027777776</v>
      </c>
    </row>
    <row r="94" spans="1:20" ht="49" x14ac:dyDescent="0.25">
      <c r="A94" s="6">
        <f t="shared" si="4"/>
        <v>105.2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42720.865543981483</v>
      </c>
      <c r="T94" s="10">
        <f t="shared" si="7"/>
        <v>42766.999999999993</v>
      </c>
    </row>
    <row r="95" spans="1:20" ht="49" x14ac:dyDescent="0.25">
      <c r="A95" s="6">
        <f t="shared" si="4"/>
        <v>110.60000000000001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41065.524733796294</v>
      </c>
      <c r="T95" s="10">
        <f t="shared" si="7"/>
        <v>41093.541666666664</v>
      </c>
    </row>
    <row r="96" spans="1:20" ht="49" x14ac:dyDescent="0.25">
      <c r="A96" s="6">
        <f t="shared" si="4"/>
        <v>104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41716.384513888886</v>
      </c>
      <c r="T96" s="10">
        <f t="shared" si="7"/>
        <v>41736.384513888886</v>
      </c>
    </row>
    <row r="97" spans="1:20" ht="49" x14ac:dyDescent="0.25">
      <c r="A97" s="6">
        <f t="shared" si="4"/>
        <v>131.42857142857142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40934.671770833331</v>
      </c>
      <c r="T97" s="10">
        <f t="shared" si="7"/>
        <v>40964.671770833331</v>
      </c>
    </row>
    <row r="98" spans="1:20" ht="49" x14ac:dyDescent="0.25">
      <c r="A98" s="6">
        <f t="shared" si="4"/>
        <v>114.66666666666667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40324.32917824074</v>
      </c>
      <c r="T98" s="10">
        <f t="shared" si="7"/>
        <v>40390.791666666664</v>
      </c>
    </row>
    <row r="99" spans="1:20" ht="49" x14ac:dyDescent="0.25">
      <c r="A99" s="6">
        <f t="shared" si="4"/>
        <v>106.25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40705.801874999997</v>
      </c>
      <c r="T99" s="10">
        <f t="shared" si="7"/>
        <v>40735.801874999997</v>
      </c>
    </row>
    <row r="100" spans="1:20" ht="49" x14ac:dyDescent="0.25">
      <c r="A100" s="6">
        <f t="shared" si="4"/>
        <v>106.25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41214.461504629624</v>
      </c>
      <c r="T100" s="10">
        <f t="shared" si="7"/>
        <v>41250.645833333328</v>
      </c>
    </row>
    <row r="101" spans="1:20" ht="33" x14ac:dyDescent="0.25">
      <c r="A101" s="6">
        <f t="shared" si="4"/>
        <v>106.01933333333334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41631.569432870368</v>
      </c>
      <c r="T101" s="10">
        <f t="shared" si="7"/>
        <v>41661.569432870368</v>
      </c>
    </row>
    <row r="102" spans="1:20" ht="49" x14ac:dyDescent="0.25">
      <c r="A102" s="6">
        <f t="shared" si="4"/>
        <v>100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41197.419976851852</v>
      </c>
      <c r="T102" s="10">
        <f t="shared" si="7"/>
        <v>41217.461643518516</v>
      </c>
    </row>
    <row r="103" spans="1:20" ht="49" x14ac:dyDescent="0.25">
      <c r="A103" s="6">
        <f t="shared" si="4"/>
        <v>100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41274.443402777775</v>
      </c>
      <c r="T103" s="10">
        <f t="shared" si="7"/>
        <v>41298.443402777775</v>
      </c>
    </row>
    <row r="104" spans="1:20" ht="49" x14ac:dyDescent="0.25">
      <c r="A104" s="6">
        <f t="shared" si="4"/>
        <v>127.75000000000001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40504.797835648147</v>
      </c>
      <c r="T104" s="10">
        <f t="shared" si="7"/>
        <v>40534.797835648147</v>
      </c>
    </row>
    <row r="105" spans="1:20" ht="33" x14ac:dyDescent="0.25">
      <c r="A105" s="6">
        <f t="shared" si="4"/>
        <v>105.15384615384616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41682.472569444442</v>
      </c>
      <c r="T105" s="10">
        <f t="shared" si="7"/>
        <v>41705.472569444442</v>
      </c>
    </row>
    <row r="106" spans="1:20" ht="33" x14ac:dyDescent="0.25">
      <c r="A106" s="6">
        <f t="shared" si="4"/>
        <v>120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40612.361874999995</v>
      </c>
      <c r="T106" s="10">
        <f t="shared" si="7"/>
        <v>40635.708333333328</v>
      </c>
    </row>
    <row r="107" spans="1:20" ht="49" x14ac:dyDescent="0.25">
      <c r="A107" s="6">
        <f t="shared" si="4"/>
        <v>107.40909090909092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42485.391435185178</v>
      </c>
      <c r="T107" s="10">
        <f t="shared" si="7"/>
        <v>42503.666666666664</v>
      </c>
    </row>
    <row r="108" spans="1:20" ht="18" x14ac:dyDescent="0.25">
      <c r="A108" s="6">
        <f t="shared" si="4"/>
        <v>100.49999999999999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40987.443298611113</v>
      </c>
      <c r="T108" s="10">
        <f t="shared" si="7"/>
        <v>41001.443298611113</v>
      </c>
    </row>
    <row r="109" spans="1:20" ht="49" x14ac:dyDescent="0.25">
      <c r="A109" s="6">
        <f t="shared" si="4"/>
        <v>102.46666666666667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40635.649155092593</v>
      </c>
      <c r="T109" s="10">
        <f t="shared" si="7"/>
        <v>40657.649155092593</v>
      </c>
    </row>
    <row r="110" spans="1:20" ht="49" x14ac:dyDescent="0.25">
      <c r="A110" s="6">
        <f t="shared" si="4"/>
        <v>246.66666666666669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41365.279745370368</v>
      </c>
      <c r="T110" s="10">
        <f t="shared" si="7"/>
        <v>41425.279745370368</v>
      </c>
    </row>
    <row r="111" spans="1:20" ht="49" x14ac:dyDescent="0.25">
      <c r="A111" s="6">
        <f t="shared" si="4"/>
        <v>219.50000000000003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40569.692476851851</v>
      </c>
      <c r="T111" s="10">
        <f t="shared" si="7"/>
        <v>40599.692476851851</v>
      </c>
    </row>
    <row r="112" spans="1:20" ht="49" x14ac:dyDescent="0.25">
      <c r="A112" s="6">
        <f t="shared" si="4"/>
        <v>130.76923076923077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41557.616354166668</v>
      </c>
      <c r="T112" s="10">
        <f t="shared" si="7"/>
        <v>41591.915972222218</v>
      </c>
    </row>
    <row r="113" spans="1:20" ht="49" x14ac:dyDescent="0.25">
      <c r="A113" s="6">
        <f t="shared" si="4"/>
        <v>154.57142857142858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42124.999849537031</v>
      </c>
      <c r="T113" s="10">
        <f t="shared" si="7"/>
        <v>42154.999849537031</v>
      </c>
    </row>
    <row r="114" spans="1:20" ht="49" x14ac:dyDescent="0.25">
      <c r="A114" s="6">
        <f t="shared" si="4"/>
        <v>104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41717.709699074068</v>
      </c>
      <c r="T114" s="10">
        <f t="shared" si="7"/>
        <v>41741.75</v>
      </c>
    </row>
    <row r="115" spans="1:20" ht="33" x14ac:dyDescent="0.25">
      <c r="A115" s="6">
        <f t="shared" si="4"/>
        <v>141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40753.425092592588</v>
      </c>
      <c r="T115" s="10">
        <f t="shared" si="7"/>
        <v>40761.291666666664</v>
      </c>
    </row>
    <row r="116" spans="1:20" ht="49" x14ac:dyDescent="0.25">
      <c r="A116" s="6">
        <f t="shared" si="4"/>
        <v>103.33333333333334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40860.940833333334</v>
      </c>
      <c r="T116" s="10">
        <f t="shared" si="7"/>
        <v>40920.940833333334</v>
      </c>
    </row>
    <row r="117" spans="1:20" ht="18" x14ac:dyDescent="0.25">
      <c r="A117" s="6">
        <f t="shared" si="4"/>
        <v>140.44444444444443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40918.405601851846</v>
      </c>
      <c r="T117" s="10">
        <f t="shared" si="7"/>
        <v>40943.405601851846</v>
      </c>
    </row>
    <row r="118" spans="1:20" ht="49" x14ac:dyDescent="0.25">
      <c r="A118" s="6">
        <f t="shared" si="4"/>
        <v>113.65714285714286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40595.163831018515</v>
      </c>
      <c r="T118" s="10">
        <f t="shared" si="7"/>
        <v>40641.122164351851</v>
      </c>
    </row>
    <row r="119" spans="1:20" ht="49" x14ac:dyDescent="0.25">
      <c r="A119" s="6">
        <f t="shared" si="4"/>
        <v>100.49377777777779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40248.501666666663</v>
      </c>
      <c r="T119" s="10">
        <f t="shared" si="7"/>
        <v>40338.458333333328</v>
      </c>
    </row>
    <row r="120" spans="1:20" ht="33" x14ac:dyDescent="0.25">
      <c r="A120" s="6">
        <f t="shared" si="4"/>
        <v>113.03160000000001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40722.720324074071</v>
      </c>
      <c r="T120" s="10">
        <f t="shared" si="7"/>
        <v>40752.720324074071</v>
      </c>
    </row>
    <row r="121" spans="1:20" ht="49" x14ac:dyDescent="0.25">
      <c r="A121" s="6">
        <f t="shared" si="4"/>
        <v>104.55692307692308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40738.735949074071</v>
      </c>
      <c r="T121" s="10">
        <f t="shared" si="7"/>
        <v>40768.625</v>
      </c>
    </row>
    <row r="122" spans="1:20" ht="49" x14ac:dyDescent="0.25">
      <c r="A122" s="6">
        <f t="shared" si="4"/>
        <v>1.4285714285711126E-2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42615.716516203705</v>
      </c>
      <c r="T122" s="10">
        <f t="shared" si="7"/>
        <v>42645.716516203705</v>
      </c>
    </row>
    <row r="123" spans="1:20" ht="49" x14ac:dyDescent="0.25">
      <c r="A123" s="6">
        <f t="shared" si="4"/>
        <v>3.3333333333329662E-2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42096.371643518512</v>
      </c>
      <c r="T123" s="10">
        <f t="shared" si="7"/>
        <v>42112.094444444439</v>
      </c>
    </row>
    <row r="124" spans="1:20" ht="33" x14ac:dyDescent="0.25">
      <c r="A124" s="6">
        <f t="shared" si="4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42593.098460648143</v>
      </c>
      <c r="T124" s="10">
        <f t="shared" si="7"/>
        <v>42653.098460648143</v>
      </c>
    </row>
    <row r="125" spans="1:20" ht="49" x14ac:dyDescent="0.25">
      <c r="A125" s="6">
        <f t="shared" si="4"/>
        <v>0.27454545454544954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41904.448657407404</v>
      </c>
      <c r="T125" s="10">
        <f t="shared" si="7"/>
        <v>41940.583333333328</v>
      </c>
    </row>
    <row r="126" spans="1:20" ht="49" x14ac:dyDescent="0.25">
      <c r="A126" s="6">
        <f t="shared" si="4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42114.595393518517</v>
      </c>
      <c r="T126" s="10">
        <f t="shared" si="7"/>
        <v>42139.595393518517</v>
      </c>
    </row>
    <row r="127" spans="1:20" ht="49" x14ac:dyDescent="0.25">
      <c r="A127" s="6">
        <f t="shared" si="4"/>
        <v>14.000000000000002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42709.66064814815</v>
      </c>
      <c r="T127" s="10">
        <f t="shared" si="7"/>
        <v>42769.66064814815</v>
      </c>
    </row>
    <row r="128" spans="1:20" ht="49" x14ac:dyDescent="0.25">
      <c r="A128" s="6">
        <f t="shared" si="4"/>
        <v>5.5479999999999974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42135.256215277775</v>
      </c>
      <c r="T128" s="10">
        <f t="shared" si="7"/>
        <v>42165.749999999993</v>
      </c>
    </row>
    <row r="129" spans="1:20" ht="49" x14ac:dyDescent="0.25">
      <c r="A129" s="6">
        <f t="shared" si="4"/>
        <v>2.3750000000000049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42067.290983796294</v>
      </c>
      <c r="T129" s="10">
        <f t="shared" si="7"/>
        <v>42097.24931712963</v>
      </c>
    </row>
    <row r="130" spans="1:20" ht="33" x14ac:dyDescent="0.25">
      <c r="A130" s="6">
        <f t="shared" si="4"/>
        <v>1.8669999999999964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42627.894594907404</v>
      </c>
      <c r="T130" s="10">
        <f t="shared" si="7"/>
        <v>42662.894594907404</v>
      </c>
    </row>
    <row r="131" spans="1:20" ht="49" x14ac:dyDescent="0.25">
      <c r="A131" s="6">
        <f t="shared" ref="A131:A194" si="8">((F131-E131)/E131+1)*100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t="e">
        <f t="shared" ref="P131:P194" si="9">F131/M131</f>
        <v>#DIV/0!</v>
      </c>
      <c r="Q131" t="s">
        <v>8310</v>
      </c>
      <c r="R131" t="s">
        <v>8313</v>
      </c>
      <c r="S131" s="10">
        <f t="shared" ref="S131:S194" si="10">(((K131/60)/60)/24)+DATE(1970,1,1)+(-8/24)</f>
        <v>41882.603969907403</v>
      </c>
      <c r="T131" s="10">
        <f t="shared" ref="T131:T194" si="11">(((J131/60)/60)/24)+DATE(1970,1,1)+(-8/24)</f>
        <v>41942.603969907403</v>
      </c>
    </row>
    <row r="132" spans="1:20" ht="49" x14ac:dyDescent="0.25">
      <c r="A132" s="6">
        <f t="shared" si="8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41778.582083333327</v>
      </c>
      <c r="T132" s="10">
        <f t="shared" si="11"/>
        <v>41806.511111111111</v>
      </c>
    </row>
    <row r="133" spans="1:20" ht="18" x14ac:dyDescent="0.25">
      <c r="A133" s="6">
        <f t="shared" si="8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42541.504178240742</v>
      </c>
      <c r="T133" s="10">
        <f t="shared" si="11"/>
        <v>42556.666666666664</v>
      </c>
    </row>
    <row r="134" spans="1:20" ht="49" x14ac:dyDescent="0.25">
      <c r="A134" s="6">
        <f t="shared" si="8"/>
        <v>9.5687500000000032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41905.47924768518</v>
      </c>
      <c r="T134" s="10">
        <f t="shared" si="11"/>
        <v>41950.520914351851</v>
      </c>
    </row>
    <row r="135" spans="1:20" ht="33" x14ac:dyDescent="0.25">
      <c r="A135" s="6">
        <f t="shared" si="8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42491.474351851844</v>
      </c>
      <c r="T135" s="10">
        <f t="shared" si="11"/>
        <v>42521.396527777775</v>
      </c>
    </row>
    <row r="136" spans="1:20" ht="33" x14ac:dyDescent="0.25">
      <c r="A136" s="6">
        <f t="shared" si="8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42221.576597222222</v>
      </c>
      <c r="T136" s="10">
        <f t="shared" si="11"/>
        <v>42251.374999999993</v>
      </c>
    </row>
    <row r="137" spans="1:20" ht="49" x14ac:dyDescent="0.25">
      <c r="A137" s="6">
        <f t="shared" si="8"/>
        <v>13.43333333333333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41788.048576388886</v>
      </c>
      <c r="T137" s="10">
        <f t="shared" si="11"/>
        <v>41821.458333333328</v>
      </c>
    </row>
    <row r="138" spans="1:20" ht="49" x14ac:dyDescent="0.25">
      <c r="A138" s="6">
        <f t="shared" si="8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42096.076782407406</v>
      </c>
      <c r="T138" s="10">
        <f t="shared" si="11"/>
        <v>42140.094444444439</v>
      </c>
    </row>
    <row r="139" spans="1:20" ht="49" x14ac:dyDescent="0.25">
      <c r="A139" s="6">
        <f t="shared" si="8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42239.240659722222</v>
      </c>
      <c r="T139" s="10">
        <f t="shared" si="11"/>
        <v>42289.240659722222</v>
      </c>
    </row>
    <row r="140" spans="1:20" ht="49" x14ac:dyDescent="0.25">
      <c r="A140" s="6">
        <f t="shared" si="8"/>
        <v>3.1413333333333293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42185.924085648141</v>
      </c>
      <c r="T140" s="10">
        <f t="shared" si="11"/>
        <v>42216.874305555553</v>
      </c>
    </row>
    <row r="141" spans="1:20" ht="33" x14ac:dyDescent="0.25">
      <c r="A141" s="6">
        <f t="shared" si="8"/>
        <v>100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42187.587638888886</v>
      </c>
      <c r="T141" s="10">
        <f t="shared" si="11"/>
        <v>42197.587638888886</v>
      </c>
    </row>
    <row r="142" spans="1:20" ht="49" x14ac:dyDescent="0.25">
      <c r="A142" s="6">
        <f t="shared" si="8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42052.864953703705</v>
      </c>
      <c r="T142" s="10">
        <f t="shared" si="11"/>
        <v>42082.823287037034</v>
      </c>
    </row>
    <row r="143" spans="1:20" ht="49" x14ac:dyDescent="0.25">
      <c r="A143" s="6">
        <f t="shared" si="8"/>
        <v>10.775000000000002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42109.819710648146</v>
      </c>
      <c r="T143" s="10">
        <f t="shared" si="11"/>
        <v>42154.819710648146</v>
      </c>
    </row>
    <row r="144" spans="1:20" ht="49" x14ac:dyDescent="0.25">
      <c r="A144" s="6">
        <f t="shared" si="8"/>
        <v>0.33333333333332993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41938.559930555552</v>
      </c>
      <c r="T144" s="10">
        <f t="shared" si="11"/>
        <v>41959.601597222216</v>
      </c>
    </row>
    <row r="145" spans="1:20" ht="49" x14ac:dyDescent="0.25">
      <c r="A145" s="6">
        <f t="shared" si="8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42558.730810185189</v>
      </c>
      <c r="T145" s="10">
        <f t="shared" si="11"/>
        <v>42615.913194444445</v>
      </c>
    </row>
    <row r="146" spans="1:20" ht="49" x14ac:dyDescent="0.25">
      <c r="A146" s="6">
        <f t="shared" si="8"/>
        <v>27.6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42047.429074074076</v>
      </c>
      <c r="T146" s="10">
        <f t="shared" si="11"/>
        <v>42107.387407407405</v>
      </c>
    </row>
    <row r="147" spans="1:20" ht="49" x14ac:dyDescent="0.25">
      <c r="A147" s="6">
        <f t="shared" si="8"/>
        <v>7.5111111111111128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42200.208935185183</v>
      </c>
      <c r="T147" s="10">
        <f t="shared" si="11"/>
        <v>42227.208935185183</v>
      </c>
    </row>
    <row r="148" spans="1:20" ht="49" x14ac:dyDescent="0.25">
      <c r="A148" s="6">
        <f t="shared" si="8"/>
        <v>0.57500000000000329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42692.682847222219</v>
      </c>
      <c r="T148" s="10">
        <f t="shared" si="11"/>
        <v>42752.682847222219</v>
      </c>
    </row>
    <row r="149" spans="1:20" ht="33" x14ac:dyDescent="0.25">
      <c r="A149" s="6">
        <f t="shared" si="8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41969.434490740743</v>
      </c>
      <c r="T149" s="10">
        <f t="shared" si="11"/>
        <v>42012.429166666661</v>
      </c>
    </row>
    <row r="150" spans="1:20" ht="49" x14ac:dyDescent="0.25">
      <c r="A150" s="6">
        <f t="shared" si="8"/>
        <v>8.0000000000002292E-2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42396.948333333326</v>
      </c>
      <c r="T150" s="10">
        <f t="shared" si="11"/>
        <v>42426.948333333326</v>
      </c>
    </row>
    <row r="151" spans="1:20" ht="49" x14ac:dyDescent="0.25">
      <c r="A151" s="6">
        <f t="shared" si="8"/>
        <v>0.9199999999999986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41967.838773148142</v>
      </c>
      <c r="T151" s="10">
        <f t="shared" si="11"/>
        <v>41997.999999999993</v>
      </c>
    </row>
    <row r="152" spans="1:20" ht="49" x14ac:dyDescent="0.25">
      <c r="A152" s="6">
        <f t="shared" si="8"/>
        <v>23.163076923076918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42089.82849537037</v>
      </c>
      <c r="T152" s="10">
        <f t="shared" si="11"/>
        <v>42149.82849537037</v>
      </c>
    </row>
    <row r="153" spans="1:20" ht="49" x14ac:dyDescent="0.25">
      <c r="A153" s="6">
        <f t="shared" si="8"/>
        <v>5.6000000000000494E-2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42113.217488425922</v>
      </c>
      <c r="T153" s="10">
        <f t="shared" si="11"/>
        <v>42173.217488425922</v>
      </c>
    </row>
    <row r="154" spans="1:20" ht="33" x14ac:dyDescent="0.25">
      <c r="A154" s="6">
        <f t="shared" si="8"/>
        <v>7.894736842106731E-3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41874.744212962964</v>
      </c>
      <c r="T154" s="10">
        <f t="shared" si="11"/>
        <v>41904.744212962964</v>
      </c>
    </row>
    <row r="155" spans="1:20" ht="49" x14ac:dyDescent="0.25">
      <c r="A155" s="6">
        <f t="shared" si="8"/>
        <v>0.71799999999999642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41933.252824074072</v>
      </c>
      <c r="T155" s="10">
        <f t="shared" si="11"/>
        <v>41975.294490740744</v>
      </c>
    </row>
    <row r="156" spans="1:20" ht="33" x14ac:dyDescent="0.25">
      <c r="A156" s="6">
        <f t="shared" si="8"/>
        <v>2.6666666666666616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42115.214062499996</v>
      </c>
      <c r="T156" s="10">
        <f t="shared" si="11"/>
        <v>42158.214062499996</v>
      </c>
    </row>
    <row r="157" spans="1:20" ht="65" x14ac:dyDescent="0.25">
      <c r="A157" s="6">
        <f t="shared" si="8"/>
        <v>5.9999999999948983E-3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42168.226099537038</v>
      </c>
      <c r="T157" s="10">
        <f t="shared" si="11"/>
        <v>42208.226099537038</v>
      </c>
    </row>
    <row r="158" spans="1:20" ht="49" x14ac:dyDescent="0.25">
      <c r="A158" s="6">
        <f t="shared" si="8"/>
        <v>5.100000000000005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41793.791620370372</v>
      </c>
      <c r="T158" s="10">
        <f t="shared" si="11"/>
        <v>41853.791620370372</v>
      </c>
    </row>
    <row r="159" spans="1:20" ht="49" x14ac:dyDescent="0.25">
      <c r="A159" s="6">
        <f t="shared" si="8"/>
        <v>0.26711185308847529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42396.578379629624</v>
      </c>
      <c r="T159" s="10">
        <f t="shared" si="11"/>
        <v>42426.578379629624</v>
      </c>
    </row>
    <row r="160" spans="1:20" ht="49" x14ac:dyDescent="0.25">
      <c r="A160" s="6">
        <f t="shared" si="8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41903.743379629625</v>
      </c>
      <c r="T160" s="10">
        <f t="shared" si="11"/>
        <v>41933.743379629625</v>
      </c>
    </row>
    <row r="161" spans="1:20" ht="49" x14ac:dyDescent="0.25">
      <c r="A161" s="6">
        <f t="shared" si="8"/>
        <v>2.0000000000020002E-3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42514.101215277777</v>
      </c>
      <c r="T161" s="10">
        <f t="shared" si="11"/>
        <v>42554.101215277777</v>
      </c>
    </row>
    <row r="162" spans="1:20" ht="49" x14ac:dyDescent="0.25">
      <c r="A162" s="6">
        <f t="shared" si="8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42171.579756944448</v>
      </c>
      <c r="T162" s="10">
        <f t="shared" si="11"/>
        <v>42231.579756944448</v>
      </c>
    </row>
    <row r="163" spans="1:20" ht="49" x14ac:dyDescent="0.25">
      <c r="A163" s="6">
        <f t="shared" si="8"/>
        <v>9.9999999999988987E-3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41792.354108796295</v>
      </c>
      <c r="T163" s="10">
        <f t="shared" si="11"/>
        <v>41822.354108796295</v>
      </c>
    </row>
    <row r="164" spans="1:20" ht="49" x14ac:dyDescent="0.25">
      <c r="A164" s="6">
        <f t="shared" si="8"/>
        <v>15.535714285714286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41834.79347222222</v>
      </c>
      <c r="T164" s="10">
        <f t="shared" si="11"/>
        <v>41867.654166666667</v>
      </c>
    </row>
    <row r="165" spans="1:20" ht="65" x14ac:dyDescent="0.25">
      <c r="A165" s="6">
        <f t="shared" si="8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42243.627939814811</v>
      </c>
      <c r="T165" s="10">
        <f t="shared" si="11"/>
        <v>42277.666666666664</v>
      </c>
    </row>
    <row r="166" spans="1:20" ht="49" x14ac:dyDescent="0.25">
      <c r="A166" s="6">
        <f t="shared" si="8"/>
        <v>0.53333333333333011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41841.429409722223</v>
      </c>
      <c r="T166" s="10">
        <f t="shared" si="11"/>
        <v>41901.429409722223</v>
      </c>
    </row>
    <row r="167" spans="1:20" ht="33" x14ac:dyDescent="0.25">
      <c r="A167" s="6">
        <f t="shared" si="8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42351.325509259252</v>
      </c>
      <c r="T167" s="10">
        <f t="shared" si="11"/>
        <v>42381.325509259252</v>
      </c>
    </row>
    <row r="168" spans="1:20" ht="49" x14ac:dyDescent="0.25">
      <c r="A168" s="6">
        <f t="shared" si="8"/>
        <v>60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42720.742615740739</v>
      </c>
      <c r="T168" s="10">
        <f t="shared" si="11"/>
        <v>42750.742615740739</v>
      </c>
    </row>
    <row r="169" spans="1:20" ht="49" x14ac:dyDescent="0.25">
      <c r="A169" s="6">
        <f t="shared" si="8"/>
        <v>9.9999999999988987E-3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42160.594155092585</v>
      </c>
      <c r="T169" s="10">
        <f t="shared" si="11"/>
        <v>42220.594155092585</v>
      </c>
    </row>
    <row r="170" spans="1:20" ht="49" x14ac:dyDescent="0.25">
      <c r="A170" s="6">
        <f t="shared" si="8"/>
        <v>4.0625000000000018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42052.501967592594</v>
      </c>
      <c r="T170" s="10">
        <f t="shared" si="11"/>
        <v>42082.460300925923</v>
      </c>
    </row>
    <row r="171" spans="1:20" ht="49" x14ac:dyDescent="0.25">
      <c r="A171" s="6">
        <f t="shared" si="8"/>
        <v>22.4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41900.171979166662</v>
      </c>
      <c r="T171" s="10">
        <f t="shared" si="11"/>
        <v>41930.171979166662</v>
      </c>
    </row>
    <row r="172" spans="1:20" ht="49" x14ac:dyDescent="0.25">
      <c r="A172" s="6">
        <f t="shared" si="8"/>
        <v>3.2499999999999973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42216.644479166665</v>
      </c>
      <c r="T172" s="10">
        <f t="shared" si="11"/>
        <v>42245.894444444442</v>
      </c>
    </row>
    <row r="173" spans="1:20" ht="49" x14ac:dyDescent="0.25">
      <c r="A173" s="6">
        <f t="shared" si="8"/>
        <v>2.0000000000020002E-3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42533.847384259258</v>
      </c>
      <c r="T173" s="10">
        <f t="shared" si="11"/>
        <v>42593.847384259258</v>
      </c>
    </row>
    <row r="174" spans="1:20" ht="49" x14ac:dyDescent="0.25">
      <c r="A174" s="6">
        <f t="shared" si="8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42047.061608796292</v>
      </c>
      <c r="T174" s="10">
        <f t="shared" si="11"/>
        <v>42082.01994212962</v>
      </c>
    </row>
    <row r="175" spans="1:20" ht="49" x14ac:dyDescent="0.25">
      <c r="A175" s="6">
        <f t="shared" si="8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42033.239675925921</v>
      </c>
      <c r="T175" s="10">
        <f t="shared" si="11"/>
        <v>42063.239675925921</v>
      </c>
    </row>
    <row r="176" spans="1:20" ht="49" x14ac:dyDescent="0.25">
      <c r="A176" s="6">
        <f t="shared" si="8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42072.42564814815</v>
      </c>
      <c r="T176" s="10">
        <f t="shared" si="11"/>
        <v>42132.42564814815</v>
      </c>
    </row>
    <row r="177" spans="1:20" ht="49" x14ac:dyDescent="0.25">
      <c r="A177" s="6">
        <f t="shared" si="8"/>
        <v>6.4849999999999959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41855.444571759253</v>
      </c>
      <c r="T177" s="10">
        <f t="shared" si="11"/>
        <v>41880.444571759253</v>
      </c>
    </row>
    <row r="178" spans="1:20" ht="49" x14ac:dyDescent="0.25">
      <c r="A178" s="6">
        <f t="shared" si="8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42191.490729166668</v>
      </c>
      <c r="T178" s="10">
        <f t="shared" si="11"/>
        <v>42221.490729166668</v>
      </c>
    </row>
    <row r="179" spans="1:20" ht="33" x14ac:dyDescent="0.25">
      <c r="A179" s="6">
        <f t="shared" si="8"/>
        <v>40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42069.714421296296</v>
      </c>
      <c r="T179" s="10">
        <f t="shared" si="11"/>
        <v>42086.672754629624</v>
      </c>
    </row>
    <row r="180" spans="1:20" ht="33" x14ac:dyDescent="0.25">
      <c r="A180" s="6">
        <f t="shared" si="8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42304.622048611105</v>
      </c>
      <c r="T180" s="10">
        <f t="shared" si="11"/>
        <v>42334.663715277777</v>
      </c>
    </row>
    <row r="181" spans="1:20" ht="33" x14ac:dyDescent="0.25">
      <c r="A181" s="6">
        <f t="shared" si="8"/>
        <v>19.999999999999996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42402.747164351851</v>
      </c>
      <c r="T181" s="10">
        <f t="shared" si="11"/>
        <v>42432.747164351851</v>
      </c>
    </row>
    <row r="182" spans="1:20" ht="49" x14ac:dyDescent="0.25">
      <c r="A182" s="6">
        <f t="shared" si="8"/>
        <v>33.416666666666664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42067.657905092587</v>
      </c>
      <c r="T182" s="10">
        <f t="shared" si="11"/>
        <v>42107.458333333336</v>
      </c>
    </row>
    <row r="183" spans="1:20" ht="49" x14ac:dyDescent="0.25">
      <c r="A183" s="6">
        <f t="shared" si="8"/>
        <v>21.092608822670165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42147.408506944441</v>
      </c>
      <c r="T183" s="10">
        <f t="shared" si="11"/>
        <v>42177.408506944441</v>
      </c>
    </row>
    <row r="184" spans="1:20" ht="49" x14ac:dyDescent="0.25">
      <c r="A184" s="6">
        <f t="shared" si="8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42711.678611111107</v>
      </c>
      <c r="T184" s="10">
        <f t="shared" si="11"/>
        <v>42741.678611111107</v>
      </c>
    </row>
    <row r="185" spans="1:20" ht="18" x14ac:dyDescent="0.25">
      <c r="A185" s="6">
        <f t="shared" si="8"/>
        <v>35.856000000000002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41939.476967592593</v>
      </c>
      <c r="T185" s="10">
        <f t="shared" si="11"/>
        <v>41969.518634259257</v>
      </c>
    </row>
    <row r="186" spans="1:20" ht="49" x14ac:dyDescent="0.25">
      <c r="A186" s="6">
        <f t="shared" si="8"/>
        <v>3.400000000000003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41825.45789351852</v>
      </c>
      <c r="T186" s="10">
        <f t="shared" si="11"/>
        <v>41882.832638888889</v>
      </c>
    </row>
    <row r="187" spans="1:20" ht="18" x14ac:dyDescent="0.25">
      <c r="A187" s="6">
        <f t="shared" si="8"/>
        <v>5.5000000000000053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42570.577997685185</v>
      </c>
      <c r="T187" s="10">
        <f t="shared" si="11"/>
        <v>42600.577997685185</v>
      </c>
    </row>
    <row r="188" spans="1:20" ht="49" x14ac:dyDescent="0.25">
      <c r="A188" s="6">
        <f t="shared" si="8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42767.479560185187</v>
      </c>
      <c r="T188" s="10">
        <f t="shared" si="11"/>
        <v>42797.499999999993</v>
      </c>
    </row>
    <row r="189" spans="1:20" ht="33" x14ac:dyDescent="0.25">
      <c r="A189" s="6">
        <f t="shared" si="8"/>
        <v>16.000000000000004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42181.90112268518</v>
      </c>
      <c r="T189" s="10">
        <f t="shared" si="11"/>
        <v>42205.957638888889</v>
      </c>
    </row>
    <row r="190" spans="1:20" ht="49" x14ac:dyDescent="0.25">
      <c r="A190" s="6">
        <f t="shared" si="8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41856.849710648145</v>
      </c>
      <c r="T190" s="10">
        <f t="shared" si="11"/>
        <v>41886.849710648145</v>
      </c>
    </row>
    <row r="191" spans="1:20" ht="49" x14ac:dyDescent="0.25">
      <c r="A191" s="6">
        <f t="shared" si="8"/>
        <v>6.8999999999996842E-2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42556.357372685183</v>
      </c>
      <c r="T191" s="10">
        <f t="shared" si="11"/>
        <v>42616.357372685183</v>
      </c>
    </row>
    <row r="192" spans="1:20" ht="18" x14ac:dyDescent="0.25">
      <c r="A192" s="6">
        <f t="shared" si="8"/>
        <v>0.41666666666666519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42527.317662037036</v>
      </c>
      <c r="T192" s="10">
        <f t="shared" si="11"/>
        <v>42537.317662037036</v>
      </c>
    </row>
    <row r="193" spans="1:20" ht="49" x14ac:dyDescent="0.25">
      <c r="A193" s="6">
        <f t="shared" si="8"/>
        <v>5.0000000000000044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42239.108078703699</v>
      </c>
      <c r="T193" s="10">
        <f t="shared" si="11"/>
        <v>42279.108078703699</v>
      </c>
    </row>
    <row r="194" spans="1:20" ht="49" x14ac:dyDescent="0.25">
      <c r="A194" s="6">
        <f t="shared" si="8"/>
        <v>1.7000000000044757E-3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41899.458703703705</v>
      </c>
      <c r="T194" s="10">
        <f t="shared" si="11"/>
        <v>41929.458703703705</v>
      </c>
    </row>
    <row r="195" spans="1:20" ht="49" x14ac:dyDescent="0.25">
      <c r="A195" s="6">
        <f t="shared" ref="A195:A258" si="12">((F195-E195)/E195+1)*100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t="e">
        <f t="shared" ref="P195:P258" si="13">F195/M195</f>
        <v>#DIV/0!</v>
      </c>
      <c r="Q195" t="s">
        <v>8310</v>
      </c>
      <c r="R195" t="s">
        <v>8314</v>
      </c>
      <c r="S195" s="10">
        <f t="shared" ref="S195:S258" si="14">(((K195/60)/60)/24)+DATE(1970,1,1)+(-8/24)</f>
        <v>41911.601458333331</v>
      </c>
      <c r="T195" s="10">
        <f t="shared" ref="T195:T258" si="15">(((J195/60)/60)/24)+DATE(1970,1,1)+(-8/24)</f>
        <v>41971.643124999995</v>
      </c>
    </row>
    <row r="196" spans="1:20" ht="49" x14ac:dyDescent="0.25">
      <c r="A196" s="6">
        <f t="shared" si="12"/>
        <v>0.11999999999999789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42375.663553240738</v>
      </c>
      <c r="T196" s="10">
        <f t="shared" si="15"/>
        <v>42435.663553240738</v>
      </c>
    </row>
    <row r="197" spans="1:20" ht="49" x14ac:dyDescent="0.25">
      <c r="A197" s="6">
        <f t="shared" si="12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42135.337175925924</v>
      </c>
      <c r="T197" s="10">
        <f t="shared" si="15"/>
        <v>42195.337175925924</v>
      </c>
    </row>
    <row r="198" spans="1:20" ht="49" x14ac:dyDescent="0.25">
      <c r="A198" s="6">
        <f t="shared" si="12"/>
        <v>41.857142857142861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42259.209467592591</v>
      </c>
      <c r="T198" s="10">
        <f t="shared" si="15"/>
        <v>42287.541666666664</v>
      </c>
    </row>
    <row r="199" spans="1:20" ht="49" x14ac:dyDescent="0.25">
      <c r="A199" s="6">
        <f t="shared" si="12"/>
        <v>10.48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42741.515046296299</v>
      </c>
      <c r="T199" s="10">
        <f t="shared" si="15"/>
        <v>42783.541666666664</v>
      </c>
    </row>
    <row r="200" spans="1:20" ht="49" x14ac:dyDescent="0.25">
      <c r="A200" s="6">
        <f t="shared" si="12"/>
        <v>1.1159999999999948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41887.050023148149</v>
      </c>
      <c r="T200" s="10">
        <f t="shared" si="15"/>
        <v>41917.050023148149</v>
      </c>
    </row>
    <row r="201" spans="1:20" ht="49" x14ac:dyDescent="0.25">
      <c r="A201" s="6">
        <f t="shared" si="12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42583.790532407402</v>
      </c>
      <c r="T201" s="10">
        <f t="shared" si="15"/>
        <v>42613.790532407402</v>
      </c>
    </row>
    <row r="202" spans="1:20" ht="33" x14ac:dyDescent="0.25">
      <c r="A202" s="6">
        <f t="shared" si="12"/>
        <v>26.192500000000006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41866.750034722223</v>
      </c>
      <c r="T202" s="10">
        <f t="shared" si="15"/>
        <v>41896.750034722223</v>
      </c>
    </row>
    <row r="203" spans="1:20" ht="49" x14ac:dyDescent="0.25">
      <c r="A203" s="6">
        <f t="shared" si="12"/>
        <v>58.461538461538453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42023.485289351847</v>
      </c>
      <c r="T203" s="10">
        <f t="shared" si="15"/>
        <v>42043.485289351847</v>
      </c>
    </row>
    <row r="204" spans="1:20" ht="18" x14ac:dyDescent="0.25">
      <c r="A204" s="6">
        <f t="shared" si="12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42255.594490740739</v>
      </c>
      <c r="T204" s="10">
        <f t="shared" si="15"/>
        <v>42285.540972222218</v>
      </c>
    </row>
    <row r="205" spans="1:20" ht="49" x14ac:dyDescent="0.25">
      <c r="A205" s="6">
        <f t="shared" si="12"/>
        <v>29.84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41973.514629629623</v>
      </c>
      <c r="T205" s="10">
        <f t="shared" si="15"/>
        <v>42033.514629629623</v>
      </c>
    </row>
    <row r="206" spans="1:20" ht="49" x14ac:dyDescent="0.25">
      <c r="A206" s="6">
        <f t="shared" si="12"/>
        <v>50.721666666666664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42556.250034722216</v>
      </c>
      <c r="T206" s="10">
        <f t="shared" si="15"/>
        <v>42586.250034722216</v>
      </c>
    </row>
    <row r="207" spans="1:20" ht="49" x14ac:dyDescent="0.25">
      <c r="A207" s="6">
        <f t="shared" si="12"/>
        <v>16.249999999999996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42248.298865740733</v>
      </c>
      <c r="T207" s="10">
        <f t="shared" si="15"/>
        <v>42283.298865740733</v>
      </c>
    </row>
    <row r="208" spans="1:20" ht="49" x14ac:dyDescent="0.25">
      <c r="A208" s="6">
        <f t="shared" si="12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42566.67109953703</v>
      </c>
      <c r="T208" s="10">
        <f t="shared" si="15"/>
        <v>42587.67109953703</v>
      </c>
    </row>
    <row r="209" spans="1:20" ht="49" x14ac:dyDescent="0.25">
      <c r="A209" s="6">
        <f t="shared" si="12"/>
        <v>15.214285714285714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41977.863865740735</v>
      </c>
      <c r="T209" s="10">
        <f t="shared" si="15"/>
        <v>42007.863865740735</v>
      </c>
    </row>
    <row r="210" spans="1:20" ht="49" x14ac:dyDescent="0.25">
      <c r="A210" s="6">
        <f t="shared" si="12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41959.03665509259</v>
      </c>
      <c r="T210" s="10">
        <f t="shared" si="15"/>
        <v>41989.03665509259</v>
      </c>
    </row>
    <row r="211" spans="1:20" ht="49" x14ac:dyDescent="0.25">
      <c r="A211" s="6">
        <f t="shared" si="12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42165.589525462965</v>
      </c>
      <c r="T211" s="10">
        <f t="shared" si="15"/>
        <v>42195.589525462965</v>
      </c>
    </row>
    <row r="212" spans="1:20" ht="49" x14ac:dyDescent="0.25">
      <c r="A212" s="6">
        <f t="shared" si="12"/>
        <v>25.249999999999993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42248.731388888882</v>
      </c>
      <c r="T212" s="10">
        <f t="shared" si="15"/>
        <v>42277.874999999993</v>
      </c>
    </row>
    <row r="213" spans="1:20" ht="49" x14ac:dyDescent="0.25">
      <c r="A213" s="6">
        <f t="shared" si="12"/>
        <v>44.599999999999994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42235.826585648152</v>
      </c>
      <c r="T213" s="10">
        <f t="shared" si="15"/>
        <v>42265.826585648152</v>
      </c>
    </row>
    <row r="214" spans="1:20" ht="33" x14ac:dyDescent="0.25">
      <c r="A214" s="6">
        <f t="shared" si="12"/>
        <v>1.5873015873013596E-2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42416.547685185178</v>
      </c>
      <c r="T214" s="10">
        <f t="shared" si="15"/>
        <v>42476.506018518521</v>
      </c>
    </row>
    <row r="215" spans="1:20" ht="49" x14ac:dyDescent="0.25">
      <c r="A215" s="6">
        <f t="shared" si="12"/>
        <v>3.9999999999995595E-2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42202.260960648149</v>
      </c>
      <c r="T215" s="10">
        <f t="shared" si="15"/>
        <v>42232.254641203697</v>
      </c>
    </row>
    <row r="216" spans="1:20" ht="49" x14ac:dyDescent="0.25">
      <c r="A216" s="6">
        <f t="shared" si="12"/>
        <v>7.9999999999968985E-3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42009.307280092595</v>
      </c>
      <c r="T216" s="10">
        <f t="shared" si="15"/>
        <v>42069.307280092595</v>
      </c>
    </row>
    <row r="217" spans="1:20" ht="49" x14ac:dyDescent="0.25">
      <c r="A217" s="6">
        <f t="shared" si="12"/>
        <v>0.22727272727273151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42374.896782407406</v>
      </c>
      <c r="T217" s="10">
        <f t="shared" si="15"/>
        <v>42417.665972222218</v>
      </c>
    </row>
    <row r="218" spans="1:20" ht="49" x14ac:dyDescent="0.25">
      <c r="A218" s="6">
        <f t="shared" si="12"/>
        <v>55.698440000000005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42066.625428240739</v>
      </c>
      <c r="T218" s="10">
        <f t="shared" si="15"/>
        <v>42116.583761574067</v>
      </c>
    </row>
    <row r="219" spans="1:20" ht="18" x14ac:dyDescent="0.25">
      <c r="A219" s="6">
        <f t="shared" si="12"/>
        <v>11.943000000000003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41970.307280092595</v>
      </c>
      <c r="T219" s="10">
        <f t="shared" si="15"/>
        <v>42001.307280092595</v>
      </c>
    </row>
    <row r="220" spans="1:20" ht="49" x14ac:dyDescent="0.25">
      <c r="A220" s="6">
        <f t="shared" si="12"/>
        <v>2.0000000000000018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42079.295011574075</v>
      </c>
      <c r="T220" s="10">
        <f t="shared" si="15"/>
        <v>42139.295011574075</v>
      </c>
    </row>
    <row r="221" spans="1:20" ht="33" x14ac:dyDescent="0.25">
      <c r="A221" s="6">
        <f t="shared" si="12"/>
        <v>17.630000000000003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42428.993344907409</v>
      </c>
      <c r="T221" s="10">
        <f t="shared" si="15"/>
        <v>42460.957638888889</v>
      </c>
    </row>
    <row r="222" spans="1:20" ht="49" x14ac:dyDescent="0.25">
      <c r="A222" s="6">
        <f t="shared" si="12"/>
        <v>0.71999999999999842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42195.310532407406</v>
      </c>
      <c r="T222" s="10">
        <f t="shared" si="15"/>
        <v>42236.504166666658</v>
      </c>
    </row>
    <row r="223" spans="1:20" ht="18" x14ac:dyDescent="0.25">
      <c r="A223" s="6">
        <f t="shared" si="12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42031.504212962966</v>
      </c>
      <c r="T223" s="10">
        <f t="shared" si="15"/>
        <v>42091.462546296294</v>
      </c>
    </row>
    <row r="224" spans="1:20" ht="49" x14ac:dyDescent="0.25">
      <c r="A224" s="6">
        <f t="shared" si="12"/>
        <v>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42031.436550925922</v>
      </c>
      <c r="T224" s="10">
        <f t="shared" si="15"/>
        <v>42089.777083333327</v>
      </c>
    </row>
    <row r="225" spans="1:20" ht="49" x14ac:dyDescent="0.25">
      <c r="A225" s="6">
        <f t="shared" si="12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42481.714699074073</v>
      </c>
      <c r="T225" s="10">
        <f t="shared" si="15"/>
        <v>42511.711805555555</v>
      </c>
    </row>
    <row r="226" spans="1:20" ht="49" x14ac:dyDescent="0.25">
      <c r="A226" s="6">
        <f t="shared" si="12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42134.901921296296</v>
      </c>
      <c r="T226" s="10">
        <f t="shared" si="15"/>
        <v>42194.901921296296</v>
      </c>
    </row>
    <row r="227" spans="1:20" ht="49" x14ac:dyDescent="0.25">
      <c r="A227" s="6">
        <f t="shared" si="12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42438.627939814811</v>
      </c>
      <c r="T227" s="10">
        <f t="shared" si="15"/>
        <v>42468.586273148147</v>
      </c>
    </row>
    <row r="228" spans="1:20" ht="33" x14ac:dyDescent="0.25">
      <c r="A228" s="6">
        <f t="shared" si="12"/>
        <v>0.86206896551723755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42106.332685185182</v>
      </c>
      <c r="T228" s="10">
        <f t="shared" si="15"/>
        <v>42155.061805555553</v>
      </c>
    </row>
    <row r="229" spans="1:20" ht="49" x14ac:dyDescent="0.25">
      <c r="A229" s="6">
        <f t="shared" si="12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42164.560659722221</v>
      </c>
      <c r="T229" s="10">
        <f t="shared" si="15"/>
        <v>42194.560659722221</v>
      </c>
    </row>
    <row r="230" spans="1:20" ht="33" x14ac:dyDescent="0.25">
      <c r="A230" s="6">
        <f t="shared" si="12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42096.353067129625</v>
      </c>
      <c r="T230" s="10">
        <f t="shared" si="15"/>
        <v>42156.353067129625</v>
      </c>
    </row>
    <row r="231" spans="1:20" ht="49" x14ac:dyDescent="0.25">
      <c r="A231" s="6">
        <f t="shared" si="12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42383.600659722222</v>
      </c>
      <c r="T231" s="10">
        <f t="shared" si="15"/>
        <v>42413.600659722222</v>
      </c>
    </row>
    <row r="232" spans="1:20" ht="49" x14ac:dyDescent="0.25">
      <c r="A232" s="6">
        <f t="shared" si="12"/>
        <v>0.40000000000000036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42129.443877314807</v>
      </c>
      <c r="T232" s="10">
        <f t="shared" si="15"/>
        <v>42159.443877314807</v>
      </c>
    </row>
    <row r="233" spans="1:20" ht="49" x14ac:dyDescent="0.25">
      <c r="A233" s="6">
        <f t="shared" si="12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42341.625590277778</v>
      </c>
      <c r="T233" s="10">
        <f t="shared" si="15"/>
        <v>42371.625590277778</v>
      </c>
    </row>
    <row r="234" spans="1:20" ht="49" x14ac:dyDescent="0.25">
      <c r="A234" s="6">
        <f t="shared" si="12"/>
        <v>2.7499999999999969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42032.492430555554</v>
      </c>
      <c r="T234" s="10">
        <f t="shared" si="15"/>
        <v>42062.492430555554</v>
      </c>
    </row>
    <row r="235" spans="1:20" ht="49" x14ac:dyDescent="0.25">
      <c r="A235" s="6">
        <f t="shared" si="12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42612.578379629624</v>
      </c>
      <c r="T235" s="10">
        <f t="shared" si="15"/>
        <v>42642.578379629624</v>
      </c>
    </row>
    <row r="236" spans="1:20" ht="49" x14ac:dyDescent="0.25">
      <c r="A236" s="6">
        <f t="shared" si="12"/>
        <v>40.1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42135.70207175926</v>
      </c>
      <c r="T236" s="10">
        <f t="shared" si="15"/>
        <v>42175.70207175926</v>
      </c>
    </row>
    <row r="237" spans="1:20" ht="33" x14ac:dyDescent="0.25">
      <c r="A237" s="6">
        <f t="shared" si="12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42164.575196759259</v>
      </c>
      <c r="T237" s="10">
        <f t="shared" si="15"/>
        <v>42194.575196759259</v>
      </c>
    </row>
    <row r="238" spans="1:20" ht="49" x14ac:dyDescent="0.25">
      <c r="A238" s="6">
        <f t="shared" si="12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42320.751145833325</v>
      </c>
      <c r="T238" s="10">
        <f t="shared" si="15"/>
        <v>42373.666666666664</v>
      </c>
    </row>
    <row r="239" spans="1:20" ht="18" x14ac:dyDescent="0.25">
      <c r="A239" s="6">
        <f t="shared" si="12"/>
        <v>0.33333333333332993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42377.243854166663</v>
      </c>
      <c r="T239" s="10">
        <f t="shared" si="15"/>
        <v>42437.243854166663</v>
      </c>
    </row>
    <row r="240" spans="1:20" ht="49" x14ac:dyDescent="0.25">
      <c r="A240" s="6">
        <f t="shared" si="12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42713.629166666658</v>
      </c>
      <c r="T240" s="10">
        <f t="shared" si="15"/>
        <v>42734.041666666664</v>
      </c>
    </row>
    <row r="241" spans="1:20" ht="49" x14ac:dyDescent="0.25">
      <c r="A241" s="6">
        <f t="shared" si="12"/>
        <v>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42296.776967592588</v>
      </c>
      <c r="T241" s="10">
        <f t="shared" si="15"/>
        <v>42316.166666666664</v>
      </c>
    </row>
    <row r="242" spans="1:20" ht="49" x14ac:dyDescent="0.25">
      <c r="A242" s="6">
        <f t="shared" si="12"/>
        <v>107.63413333333334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41354.375127314815</v>
      </c>
      <c r="T242" s="10">
        <f t="shared" si="15"/>
        <v>41399.375127314815</v>
      </c>
    </row>
    <row r="243" spans="1:20" ht="49" x14ac:dyDescent="0.25">
      <c r="A243" s="6">
        <f t="shared" si="12"/>
        <v>112.63736263736264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41949.364629629628</v>
      </c>
      <c r="T243" s="10">
        <f t="shared" si="15"/>
        <v>41994.364629629628</v>
      </c>
    </row>
    <row r="244" spans="1:20" ht="49" x14ac:dyDescent="0.25">
      <c r="A244" s="6">
        <f t="shared" si="12"/>
        <v>113.46153846153845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40862.15960648148</v>
      </c>
      <c r="T244" s="10">
        <f t="shared" si="15"/>
        <v>40897.15960648148</v>
      </c>
    </row>
    <row r="245" spans="1:20" ht="49" x14ac:dyDescent="0.25">
      <c r="A245" s="6">
        <f t="shared" si="12"/>
        <v>102.592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41661.714166666665</v>
      </c>
      <c r="T245" s="10">
        <f t="shared" si="15"/>
        <v>41691.714166666665</v>
      </c>
    </row>
    <row r="246" spans="1:20" ht="49" x14ac:dyDescent="0.25">
      <c r="A246" s="6">
        <f t="shared" si="12"/>
        <v>113.75714285714284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40212.990266203698</v>
      </c>
      <c r="T246" s="10">
        <f t="shared" si="15"/>
        <v>40252.962499999994</v>
      </c>
    </row>
    <row r="247" spans="1:20" ht="49" x14ac:dyDescent="0.25">
      <c r="A247" s="6">
        <f t="shared" si="12"/>
        <v>103.71999999999998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41106.719733796293</v>
      </c>
      <c r="T247" s="10">
        <f t="shared" si="15"/>
        <v>41136.719733796293</v>
      </c>
    </row>
    <row r="248" spans="1:20" ht="49" x14ac:dyDescent="0.25">
      <c r="A248" s="6">
        <f t="shared" si="12"/>
        <v>305.46000000000004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40480.030150462961</v>
      </c>
      <c r="T248" s="10">
        <f t="shared" si="15"/>
        <v>40530.071817129625</v>
      </c>
    </row>
    <row r="249" spans="1:20" ht="65" x14ac:dyDescent="0.25">
      <c r="A249" s="6">
        <f t="shared" si="12"/>
        <v>134.1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40430.270995370367</v>
      </c>
      <c r="T249" s="10">
        <f t="shared" si="15"/>
        <v>40466.818749999999</v>
      </c>
    </row>
    <row r="250" spans="1:20" ht="49" x14ac:dyDescent="0.25">
      <c r="A250" s="6">
        <f t="shared" si="12"/>
        <v>101.33294117647058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40870.441076388888</v>
      </c>
      <c r="T250" s="10">
        <f t="shared" si="15"/>
        <v>40915.441076388888</v>
      </c>
    </row>
    <row r="251" spans="1:20" ht="49" x14ac:dyDescent="0.25">
      <c r="A251" s="6">
        <f t="shared" si="12"/>
        <v>112.92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40332.590509259258</v>
      </c>
      <c r="T251" s="10">
        <f t="shared" si="15"/>
        <v>40412.402777777774</v>
      </c>
    </row>
    <row r="252" spans="1:20" ht="49" x14ac:dyDescent="0.25">
      <c r="A252" s="6">
        <f t="shared" si="12"/>
        <v>105.58333333333334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41401.232534722221</v>
      </c>
      <c r="T252" s="10">
        <f t="shared" si="15"/>
        <v>41431.232534722221</v>
      </c>
    </row>
    <row r="253" spans="1:20" ht="49" x14ac:dyDescent="0.25">
      <c r="A253" s="6">
        <f t="shared" si="12"/>
        <v>125.57142857142858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41013.454236111109</v>
      </c>
      <c r="T253" s="10">
        <f t="shared" si="15"/>
        <v>41045.458333333328</v>
      </c>
    </row>
    <row r="254" spans="1:20" ht="49" x14ac:dyDescent="0.25">
      <c r="A254" s="6">
        <f t="shared" si="12"/>
        <v>184.56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40266.329375000001</v>
      </c>
      <c r="T254" s="10">
        <f t="shared" si="15"/>
        <v>40329.832638888889</v>
      </c>
    </row>
    <row r="255" spans="1:20" ht="49" x14ac:dyDescent="0.25">
      <c r="A255" s="6">
        <f t="shared" si="12"/>
        <v>100.73333333333335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40924.31753472222</v>
      </c>
      <c r="T255" s="10">
        <f t="shared" si="15"/>
        <v>40954.31753472222</v>
      </c>
    </row>
    <row r="256" spans="1:20" ht="49" x14ac:dyDescent="0.25">
      <c r="A256" s="6">
        <f t="shared" si="12"/>
        <v>116.94725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42263.619328703695</v>
      </c>
      <c r="T256" s="10">
        <f t="shared" si="15"/>
        <v>42293.749999999993</v>
      </c>
    </row>
    <row r="257" spans="1:20" ht="33" x14ac:dyDescent="0.25">
      <c r="A257" s="6">
        <f t="shared" si="12"/>
        <v>106.73325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40588.193078703705</v>
      </c>
      <c r="T257" s="10">
        <f t="shared" si="15"/>
        <v>40618.151412037034</v>
      </c>
    </row>
    <row r="258" spans="1:20" ht="49" x14ac:dyDescent="0.25">
      <c r="A258" s="6">
        <f t="shared" si="12"/>
        <v>139.1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41319.435960648145</v>
      </c>
      <c r="T258" s="10">
        <f t="shared" si="15"/>
        <v>41349.435960648145</v>
      </c>
    </row>
    <row r="259" spans="1:20" ht="49" x14ac:dyDescent="0.25">
      <c r="A259" s="6">
        <f t="shared" ref="A259:A322" si="16">((F259-E259)/E259+1)*100</f>
        <v>106.72648571428572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>
        <f t="shared" ref="P259:P322" si="17">F259/M259</f>
        <v>66.70405357142856</v>
      </c>
      <c r="Q259" t="s">
        <v>8310</v>
      </c>
      <c r="R259" t="s">
        <v>8315</v>
      </c>
      <c r="S259" s="10">
        <f t="shared" ref="S259:S322" si="18">(((K259/60)/60)/24)+DATE(1970,1,1)+(-8/24)</f>
        <v>42479.293541666666</v>
      </c>
      <c r="T259" s="10">
        <f t="shared" ref="T259:T322" si="19">(((J259/60)/60)/24)+DATE(1970,1,1)+(-8/24)</f>
        <v>42509.293541666666</v>
      </c>
    </row>
    <row r="260" spans="1:20" ht="49" x14ac:dyDescent="0.25">
      <c r="A260" s="6">
        <f t="shared" si="16"/>
        <v>191.14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40681.718356481477</v>
      </c>
      <c r="T260" s="10">
        <f t="shared" si="19"/>
        <v>40711.718356481477</v>
      </c>
    </row>
    <row r="261" spans="1:20" ht="49" x14ac:dyDescent="0.25">
      <c r="A261" s="6">
        <f t="shared" si="16"/>
        <v>131.93789333333334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42072.404733796291</v>
      </c>
      <c r="T261" s="10">
        <f t="shared" si="19"/>
        <v>42102.404733796291</v>
      </c>
    </row>
    <row r="262" spans="1:20" ht="33" x14ac:dyDescent="0.25">
      <c r="A262" s="6">
        <f t="shared" si="16"/>
        <v>106.4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40330.422210648147</v>
      </c>
      <c r="T262" s="10">
        <f t="shared" si="19"/>
        <v>40376.082638888889</v>
      </c>
    </row>
    <row r="263" spans="1:20" ht="33" x14ac:dyDescent="0.25">
      <c r="A263" s="6">
        <f t="shared" si="16"/>
        <v>107.4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41017.552129629628</v>
      </c>
      <c r="T263" s="10">
        <f t="shared" si="19"/>
        <v>41067.288194444445</v>
      </c>
    </row>
    <row r="264" spans="1:20" ht="33" x14ac:dyDescent="0.25">
      <c r="A264" s="6">
        <f t="shared" si="16"/>
        <v>240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40554.914675925924</v>
      </c>
      <c r="T264" s="10">
        <f t="shared" si="19"/>
        <v>40599.914675925924</v>
      </c>
    </row>
    <row r="265" spans="1:20" ht="65" x14ac:dyDescent="0.25">
      <c r="A265" s="6">
        <f t="shared" si="16"/>
        <v>118.08108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41149.621458333328</v>
      </c>
      <c r="T265" s="10">
        <f t="shared" si="19"/>
        <v>41179.621458333328</v>
      </c>
    </row>
    <row r="266" spans="1:20" ht="65" x14ac:dyDescent="0.25">
      <c r="A266" s="6">
        <f t="shared" si="16"/>
        <v>118.19999999999999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41010.286979166667</v>
      </c>
      <c r="T266" s="10">
        <f t="shared" si="19"/>
        <v>41040.286979166667</v>
      </c>
    </row>
    <row r="267" spans="1:20" ht="65" x14ac:dyDescent="0.25">
      <c r="A267" s="6">
        <f t="shared" si="16"/>
        <v>111.1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40266.912384259253</v>
      </c>
      <c r="T267" s="10">
        <f t="shared" si="19"/>
        <v>40308.511111111111</v>
      </c>
    </row>
    <row r="268" spans="1:20" ht="49" x14ac:dyDescent="0.25">
      <c r="A268" s="6">
        <f t="shared" si="16"/>
        <v>145.5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40204.841516203705</v>
      </c>
      <c r="T268" s="10">
        <f t="shared" si="19"/>
        <v>40290.82708333333</v>
      </c>
    </row>
    <row r="269" spans="1:20" ht="49" x14ac:dyDescent="0.25">
      <c r="A269" s="6">
        <f t="shared" si="16"/>
        <v>131.62883248730967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41785.119201388887</v>
      </c>
      <c r="T269" s="10">
        <f t="shared" si="19"/>
        <v>41815.119201388887</v>
      </c>
    </row>
    <row r="270" spans="1:20" ht="49" x14ac:dyDescent="0.25">
      <c r="A270" s="6">
        <f t="shared" si="16"/>
        <v>111.4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40808.819189814814</v>
      </c>
      <c r="T270" s="10">
        <f t="shared" si="19"/>
        <v>40853.860856481479</v>
      </c>
    </row>
    <row r="271" spans="1:20" ht="49" x14ac:dyDescent="0.25">
      <c r="A271" s="6">
        <f t="shared" si="16"/>
        <v>147.23376999999999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42757.863680555551</v>
      </c>
      <c r="T271" s="10">
        <f t="shared" si="19"/>
        <v>42787.863680555551</v>
      </c>
    </row>
    <row r="272" spans="1:20" ht="49" x14ac:dyDescent="0.25">
      <c r="A272" s="6">
        <f t="shared" si="16"/>
        <v>152.60869565217391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40637.533217592587</v>
      </c>
      <c r="T272" s="10">
        <f t="shared" si="19"/>
        <v>40687.833333333328</v>
      </c>
    </row>
    <row r="273" spans="1:20" ht="49" x14ac:dyDescent="0.25">
      <c r="A273" s="6">
        <f t="shared" si="16"/>
        <v>104.67999999999999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41611.766909722224</v>
      </c>
      <c r="T273" s="10">
        <f t="shared" si="19"/>
        <v>41641</v>
      </c>
    </row>
    <row r="274" spans="1:20" ht="49" x14ac:dyDescent="0.25">
      <c r="A274" s="6">
        <f t="shared" si="16"/>
        <v>177.43366666666668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40235.567025462959</v>
      </c>
      <c r="T274" s="10">
        <f t="shared" si="19"/>
        <v>40296.450694444444</v>
      </c>
    </row>
    <row r="275" spans="1:20" ht="49" x14ac:dyDescent="0.25">
      <c r="A275" s="6">
        <f t="shared" si="16"/>
        <v>107.7758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40697.16511574074</v>
      </c>
      <c r="T275" s="10">
        <f t="shared" si="19"/>
        <v>40727.16511574074</v>
      </c>
    </row>
    <row r="276" spans="1:20" ht="49" x14ac:dyDescent="0.25">
      <c r="A276" s="6">
        <f t="shared" si="16"/>
        <v>156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40969.579039351847</v>
      </c>
      <c r="T276" s="10">
        <f t="shared" si="19"/>
        <v>41003.957638888889</v>
      </c>
    </row>
    <row r="277" spans="1:20" ht="49" x14ac:dyDescent="0.25">
      <c r="A277" s="6">
        <f t="shared" si="16"/>
        <v>108.395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41192.698680555557</v>
      </c>
      <c r="T277" s="10">
        <f t="shared" si="19"/>
        <v>41222.740347222221</v>
      </c>
    </row>
    <row r="278" spans="1:20" ht="49" x14ac:dyDescent="0.25">
      <c r="A278" s="6">
        <f t="shared" si="16"/>
        <v>147.6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40966.74854166666</v>
      </c>
      <c r="T278" s="10">
        <f t="shared" si="19"/>
        <v>41026.706874999996</v>
      </c>
    </row>
    <row r="279" spans="1:20" ht="49" x14ac:dyDescent="0.25">
      <c r="A279" s="6">
        <f t="shared" si="16"/>
        <v>110.38153846153847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42117.55809027778</v>
      </c>
      <c r="T279" s="10">
        <f t="shared" si="19"/>
        <v>42147.55809027778</v>
      </c>
    </row>
    <row r="280" spans="1:20" ht="33" x14ac:dyDescent="0.25">
      <c r="A280" s="6">
        <f t="shared" si="16"/>
        <v>150.34814814814817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41163.707627314812</v>
      </c>
      <c r="T280" s="10">
        <f t="shared" si="19"/>
        <v>41193.707627314812</v>
      </c>
    </row>
    <row r="281" spans="1:20" ht="49" x14ac:dyDescent="0.25">
      <c r="A281" s="6">
        <f t="shared" si="16"/>
        <v>157.31829411764707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42758.910833333335</v>
      </c>
      <c r="T281" s="10">
        <f t="shared" si="19"/>
        <v>42792.750694444439</v>
      </c>
    </row>
    <row r="282" spans="1:20" ht="49" x14ac:dyDescent="0.25">
      <c r="A282" s="6">
        <f t="shared" si="16"/>
        <v>156.14400000000001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41744.257349537031</v>
      </c>
      <c r="T282" s="10">
        <f t="shared" si="19"/>
        <v>41789.257349537031</v>
      </c>
    </row>
    <row r="283" spans="1:20" ht="49" x14ac:dyDescent="0.25">
      <c r="A283" s="6">
        <f t="shared" si="16"/>
        <v>120.58763636363636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39949.830011574071</v>
      </c>
      <c r="T283" s="10">
        <f t="shared" si="19"/>
        <v>40035.476388888885</v>
      </c>
    </row>
    <row r="284" spans="1:20" ht="49" x14ac:dyDescent="0.25">
      <c r="A284" s="6">
        <f t="shared" si="16"/>
        <v>101.18888888888888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40194.586712962962</v>
      </c>
      <c r="T284" s="10">
        <f t="shared" si="19"/>
        <v>40231.583333333328</v>
      </c>
    </row>
    <row r="285" spans="1:20" ht="33" x14ac:dyDescent="0.25">
      <c r="A285" s="6">
        <f t="shared" si="16"/>
        <v>114.27249999999999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40675.376666666663</v>
      </c>
      <c r="T285" s="10">
        <f t="shared" si="19"/>
        <v>40694.874305555553</v>
      </c>
    </row>
    <row r="286" spans="1:20" ht="49" x14ac:dyDescent="0.25">
      <c r="A286" s="6">
        <f t="shared" si="16"/>
        <v>104.62615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40904.404861111107</v>
      </c>
      <c r="T286" s="10">
        <f t="shared" si="19"/>
        <v>40929.404861111107</v>
      </c>
    </row>
    <row r="287" spans="1:20" ht="49" x14ac:dyDescent="0.25">
      <c r="A287" s="6">
        <f t="shared" si="16"/>
        <v>228.82507142857142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41506.422777777778</v>
      </c>
      <c r="T287" s="10">
        <f t="shared" si="19"/>
        <v>41536.422777777778</v>
      </c>
    </row>
    <row r="288" spans="1:20" ht="49" x14ac:dyDescent="0.25">
      <c r="A288" s="6">
        <f t="shared" si="16"/>
        <v>109.15333333333332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41313.48291666666</v>
      </c>
      <c r="T288" s="10">
        <f t="shared" si="19"/>
        <v>41358.441249999996</v>
      </c>
    </row>
    <row r="289" spans="1:20" ht="33" x14ac:dyDescent="0.25">
      <c r="A289" s="6">
        <f t="shared" si="16"/>
        <v>176.29999999999998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41183.944652777776</v>
      </c>
      <c r="T289" s="10">
        <f t="shared" si="19"/>
        <v>41214.833333333328</v>
      </c>
    </row>
    <row r="290" spans="1:20" ht="49" x14ac:dyDescent="0.25">
      <c r="A290" s="6">
        <f t="shared" si="16"/>
        <v>103.21061999999999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41050.835567129623</v>
      </c>
      <c r="T290" s="10">
        <f t="shared" si="19"/>
        <v>41085.835567129623</v>
      </c>
    </row>
    <row r="291" spans="1:20" ht="49" x14ac:dyDescent="0.25">
      <c r="A291" s="6">
        <f t="shared" si="16"/>
        <v>104.82000000000001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41550.123078703698</v>
      </c>
      <c r="T291" s="10">
        <f t="shared" si="19"/>
        <v>41580.123078703698</v>
      </c>
    </row>
    <row r="292" spans="1:20" ht="33" x14ac:dyDescent="0.25">
      <c r="A292" s="6">
        <f t="shared" si="16"/>
        <v>106.68444444444445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40526.035844907405</v>
      </c>
      <c r="T292" s="10">
        <f t="shared" si="19"/>
        <v>40575.999305555553</v>
      </c>
    </row>
    <row r="293" spans="1:20" ht="49" x14ac:dyDescent="0.25">
      <c r="A293" s="6">
        <f t="shared" si="16"/>
        <v>120.02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41376.435717592591</v>
      </c>
      <c r="T293" s="10">
        <f t="shared" si="19"/>
        <v>41394.667361111111</v>
      </c>
    </row>
    <row r="294" spans="1:20" ht="49" x14ac:dyDescent="0.25">
      <c r="A294" s="6">
        <f t="shared" si="16"/>
        <v>101.50693333333334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40812.469895833332</v>
      </c>
      <c r="T294" s="10">
        <f t="shared" si="19"/>
        <v>40844.832638888889</v>
      </c>
    </row>
    <row r="295" spans="1:20" ht="49" x14ac:dyDescent="0.25">
      <c r="A295" s="6">
        <f t="shared" si="16"/>
        <v>101.38461538461539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41719.334652777776</v>
      </c>
      <c r="T295" s="10">
        <f t="shared" si="19"/>
        <v>41749.334652777776</v>
      </c>
    </row>
    <row r="296" spans="1:20" ht="49" x14ac:dyDescent="0.25">
      <c r="A296" s="6">
        <f t="shared" si="16"/>
        <v>100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40342.751087962963</v>
      </c>
      <c r="T296" s="10">
        <f t="shared" si="19"/>
        <v>40378.333333333328</v>
      </c>
    </row>
    <row r="297" spans="1:20" ht="49" x14ac:dyDescent="0.25">
      <c r="A297" s="6">
        <f t="shared" si="16"/>
        <v>133.10911999999999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41518.671400462961</v>
      </c>
      <c r="T297" s="10">
        <f t="shared" si="19"/>
        <v>41578.666666666664</v>
      </c>
    </row>
    <row r="298" spans="1:20" ht="49" x14ac:dyDescent="0.25">
      <c r="A298" s="6">
        <f t="shared" si="16"/>
        <v>118.72620000000001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41134.142164351848</v>
      </c>
      <c r="T298" s="10">
        <f t="shared" si="19"/>
        <v>41159.142164351848</v>
      </c>
    </row>
    <row r="299" spans="1:20" ht="49" x14ac:dyDescent="0.25">
      <c r="A299" s="6">
        <f t="shared" si="16"/>
        <v>100.64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42089.394687500004</v>
      </c>
      <c r="T299" s="10">
        <f t="shared" si="19"/>
        <v>42124.832638888889</v>
      </c>
    </row>
    <row r="300" spans="1:20" ht="33" x14ac:dyDescent="0.25">
      <c r="A300" s="6">
        <f t="shared" si="16"/>
        <v>108.93241269841269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41709.130185185182</v>
      </c>
      <c r="T300" s="10">
        <f t="shared" si="19"/>
        <v>41768.541666666664</v>
      </c>
    </row>
    <row r="301" spans="1:20" ht="49" x14ac:dyDescent="0.25">
      <c r="A301" s="6">
        <f t="shared" si="16"/>
        <v>178.95250000000001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40468.891898148147</v>
      </c>
      <c r="T301" s="10">
        <f t="shared" si="19"/>
        <v>40498.933564814812</v>
      </c>
    </row>
    <row r="302" spans="1:20" ht="49" x14ac:dyDescent="0.25">
      <c r="A302" s="6">
        <f t="shared" si="16"/>
        <v>101.72264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40626.626597222217</v>
      </c>
      <c r="T302" s="10">
        <f t="shared" si="19"/>
        <v>40657.626597222217</v>
      </c>
    </row>
    <row r="303" spans="1:20" ht="49" x14ac:dyDescent="0.25">
      <c r="A303" s="6">
        <f t="shared" si="16"/>
        <v>118.73499999999999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41312.404340277775</v>
      </c>
      <c r="T303" s="10">
        <f t="shared" si="19"/>
        <v>41352.362673611111</v>
      </c>
    </row>
    <row r="304" spans="1:20" ht="65" x14ac:dyDescent="0.25">
      <c r="A304" s="6">
        <f t="shared" si="16"/>
        <v>100.46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40933.523587962962</v>
      </c>
      <c r="T304" s="10">
        <f t="shared" si="19"/>
        <v>40963.523587962962</v>
      </c>
    </row>
    <row r="305" spans="1:20" ht="49" x14ac:dyDescent="0.25">
      <c r="A305" s="6">
        <f t="shared" si="16"/>
        <v>137.46666666666667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41031.737800925926</v>
      </c>
      <c r="T305" s="10">
        <f t="shared" si="19"/>
        <v>41061.737800925926</v>
      </c>
    </row>
    <row r="306" spans="1:20" ht="33" x14ac:dyDescent="0.25">
      <c r="A306" s="6">
        <f t="shared" si="16"/>
        <v>231.64705882352939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41113.76153935185</v>
      </c>
      <c r="T306" s="10">
        <f t="shared" si="19"/>
        <v>41152.75</v>
      </c>
    </row>
    <row r="307" spans="1:20" ht="33" x14ac:dyDescent="0.25">
      <c r="A307" s="6">
        <f t="shared" si="16"/>
        <v>130.33333333333331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40948.296863425923</v>
      </c>
      <c r="T307" s="10">
        <f t="shared" si="19"/>
        <v>40978.296863425923</v>
      </c>
    </row>
    <row r="308" spans="1:20" ht="33" x14ac:dyDescent="0.25">
      <c r="A308" s="6">
        <f t="shared" si="16"/>
        <v>292.90000000000003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41333.503854166665</v>
      </c>
      <c r="T308" s="10">
        <f t="shared" si="19"/>
        <v>41353.462187500001</v>
      </c>
    </row>
    <row r="309" spans="1:20" ht="18" x14ac:dyDescent="0.25">
      <c r="A309" s="6">
        <f t="shared" si="16"/>
        <v>111.31818181818183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41282.611122685179</v>
      </c>
      <c r="T309" s="10">
        <f t="shared" si="19"/>
        <v>41312.611122685179</v>
      </c>
    </row>
    <row r="310" spans="1:20" ht="49" x14ac:dyDescent="0.25">
      <c r="A310" s="6">
        <f t="shared" si="16"/>
        <v>105.56666666666668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40567.361226851848</v>
      </c>
      <c r="T310" s="10">
        <f t="shared" si="19"/>
        <v>40612.361226851848</v>
      </c>
    </row>
    <row r="311" spans="1:20" ht="49" x14ac:dyDescent="0.25">
      <c r="A311" s="6">
        <f t="shared" si="16"/>
        <v>118.94444444444446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41134.418217592589</v>
      </c>
      <c r="T311" s="10">
        <f t="shared" si="19"/>
        <v>41155.418217592589</v>
      </c>
    </row>
    <row r="312" spans="1:20" ht="49" x14ac:dyDescent="0.25">
      <c r="A312" s="6">
        <f t="shared" si="16"/>
        <v>104.129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40820.849803240737</v>
      </c>
      <c r="T312" s="10">
        <f t="shared" si="19"/>
        <v>40835.75</v>
      </c>
    </row>
    <row r="313" spans="1:20" ht="49" x14ac:dyDescent="0.25">
      <c r="A313" s="6">
        <f t="shared" si="16"/>
        <v>104.10165000000001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40867.886481481481</v>
      </c>
      <c r="T313" s="10">
        <f t="shared" si="19"/>
        <v>40908.999305555553</v>
      </c>
    </row>
    <row r="314" spans="1:20" ht="49" x14ac:dyDescent="0.25">
      <c r="A314" s="6">
        <f t="shared" si="16"/>
        <v>111.87499999999999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41348.544351851851</v>
      </c>
      <c r="T314" s="10">
        <f t="shared" si="19"/>
        <v>41378.544351851851</v>
      </c>
    </row>
    <row r="315" spans="1:20" ht="49" x14ac:dyDescent="0.25">
      <c r="A315" s="6">
        <f t="shared" si="16"/>
        <v>104.73529411764706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40356.894606481481</v>
      </c>
      <c r="T315" s="10">
        <f t="shared" si="19"/>
        <v>40401.332638888889</v>
      </c>
    </row>
    <row r="316" spans="1:20" ht="49" x14ac:dyDescent="0.25">
      <c r="A316" s="6">
        <f t="shared" si="16"/>
        <v>385.15000000000003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41304.499861111108</v>
      </c>
      <c r="T316" s="10">
        <f t="shared" si="19"/>
        <v>41334.499861111108</v>
      </c>
    </row>
    <row r="317" spans="1:20" ht="49" x14ac:dyDescent="0.25">
      <c r="A317" s="6">
        <f t="shared" si="16"/>
        <v>101.248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41113.439050925925</v>
      </c>
      <c r="T317" s="10">
        <f t="shared" si="19"/>
        <v>41143.439050925925</v>
      </c>
    </row>
    <row r="318" spans="1:20" ht="33" x14ac:dyDescent="0.25">
      <c r="A318" s="6">
        <f t="shared" si="16"/>
        <v>113.77333333333333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41950.590243055551</v>
      </c>
      <c r="T318" s="10">
        <f t="shared" si="19"/>
        <v>41983.874305555553</v>
      </c>
    </row>
    <row r="319" spans="1:20" ht="33" x14ac:dyDescent="0.25">
      <c r="A319" s="6">
        <f t="shared" si="16"/>
        <v>100.80333333333333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41589.343553240738</v>
      </c>
      <c r="T319" s="10">
        <f t="shared" si="19"/>
        <v>41619.343553240738</v>
      </c>
    </row>
    <row r="320" spans="1:20" ht="49" x14ac:dyDescent="0.25">
      <c r="A320" s="6">
        <f t="shared" si="16"/>
        <v>283.32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41329.705451388887</v>
      </c>
      <c r="T320" s="10">
        <f t="shared" si="19"/>
        <v>41359.663784722223</v>
      </c>
    </row>
    <row r="321" spans="1:20" ht="65" x14ac:dyDescent="0.25">
      <c r="A321" s="6">
        <f t="shared" si="16"/>
        <v>112.68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40123.504965277774</v>
      </c>
      <c r="T321" s="10">
        <f t="shared" si="19"/>
        <v>40210.999305555553</v>
      </c>
    </row>
    <row r="322" spans="1:20" ht="49" x14ac:dyDescent="0.25">
      <c r="A322" s="6">
        <f t="shared" si="16"/>
        <v>106.58000000000001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42331.21797453703</v>
      </c>
      <c r="T322" s="10">
        <f t="shared" si="19"/>
        <v>42360.624999999993</v>
      </c>
    </row>
    <row r="323" spans="1:20" ht="49" x14ac:dyDescent="0.25">
      <c r="A323" s="6">
        <f t="shared" ref="A323:A386" si="20">((F323-E323)/E323+1)*100</f>
        <v>102.66285714285715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>
        <f t="shared" ref="P323:P386" si="21">F323/M323</f>
        <v>106.62314540059347</v>
      </c>
      <c r="Q323" t="s">
        <v>8310</v>
      </c>
      <c r="R323" t="s">
        <v>8315</v>
      </c>
      <c r="S323" s="10">
        <f t="shared" ref="S323:S386" si="22">(((K323/60)/60)/24)+DATE(1970,1,1)+(-8/24)</f>
        <v>42647.113263888888</v>
      </c>
      <c r="T323" s="10">
        <f t="shared" ref="T323:T386" si="23">(((J323/60)/60)/24)+DATE(1970,1,1)+(-8/24)</f>
        <v>42682.15493055556</v>
      </c>
    </row>
    <row r="324" spans="1:20" ht="49" x14ac:dyDescent="0.25">
      <c r="A324" s="6">
        <f t="shared" si="20"/>
        <v>107.91200000000001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42473.236666666664</v>
      </c>
      <c r="T324" s="10">
        <f t="shared" si="23"/>
        <v>42503.236666666664</v>
      </c>
    </row>
    <row r="325" spans="1:20" ht="49" x14ac:dyDescent="0.25">
      <c r="A325" s="6">
        <f t="shared" si="20"/>
        <v>123.07407407407408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42696.988032407404</v>
      </c>
      <c r="T325" s="10">
        <f t="shared" si="23"/>
        <v>42724.999305555553</v>
      </c>
    </row>
    <row r="326" spans="1:20" ht="49" x14ac:dyDescent="0.25">
      <c r="A326" s="6">
        <f t="shared" si="20"/>
        <v>101.6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42184.292916666665</v>
      </c>
      <c r="T326" s="10">
        <f t="shared" si="23"/>
        <v>42217.292916666665</v>
      </c>
    </row>
    <row r="327" spans="1:20" ht="49" x14ac:dyDescent="0.25">
      <c r="A327" s="6">
        <f t="shared" si="20"/>
        <v>104.396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42688.854548611103</v>
      </c>
      <c r="T327" s="10">
        <f t="shared" si="23"/>
        <v>42723.854548611103</v>
      </c>
    </row>
    <row r="328" spans="1:20" ht="49" x14ac:dyDescent="0.25">
      <c r="A328" s="6">
        <f t="shared" si="20"/>
        <v>112.92973333333333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42774.981550925928</v>
      </c>
      <c r="T328" s="10">
        <f t="shared" si="23"/>
        <v>42808.622916666667</v>
      </c>
    </row>
    <row r="329" spans="1:20" ht="49" x14ac:dyDescent="0.25">
      <c r="A329" s="6">
        <f t="shared" si="20"/>
        <v>136.39999999999998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42057.901956018519</v>
      </c>
      <c r="T329" s="10">
        <f t="shared" si="23"/>
        <v>42084.999999999993</v>
      </c>
    </row>
    <row r="330" spans="1:20" ht="49" x14ac:dyDescent="0.25">
      <c r="A330" s="6">
        <f t="shared" si="20"/>
        <v>103.61439999999999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42278.613287037035</v>
      </c>
      <c r="T330" s="10">
        <f t="shared" si="23"/>
        <v>42308.833333333336</v>
      </c>
    </row>
    <row r="331" spans="1:20" ht="49" x14ac:dyDescent="0.25">
      <c r="A331" s="6">
        <f t="shared" si="20"/>
        <v>105.5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42291.133414351854</v>
      </c>
      <c r="T331" s="10">
        <f t="shared" si="23"/>
        <v>42314.833333333336</v>
      </c>
    </row>
    <row r="332" spans="1:20" ht="49" x14ac:dyDescent="0.25">
      <c r="A332" s="6">
        <f t="shared" si="20"/>
        <v>101.82857142857142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41379.182442129626</v>
      </c>
      <c r="T332" s="10">
        <f t="shared" si="23"/>
        <v>41410.832638888889</v>
      </c>
    </row>
    <row r="333" spans="1:20" ht="49" x14ac:dyDescent="0.25">
      <c r="A333" s="6">
        <f t="shared" si="20"/>
        <v>106.60499999999999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42507.248078703698</v>
      </c>
      <c r="T333" s="10">
        <f t="shared" si="23"/>
        <v>42538.248078703698</v>
      </c>
    </row>
    <row r="334" spans="1:20" ht="49" x14ac:dyDescent="0.25">
      <c r="A334" s="6">
        <f t="shared" si="20"/>
        <v>113.015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42263.346956018511</v>
      </c>
      <c r="T334" s="10">
        <f t="shared" si="23"/>
        <v>42304.999999999993</v>
      </c>
    </row>
    <row r="335" spans="1:20" ht="49" x14ac:dyDescent="0.25">
      <c r="A335" s="6">
        <f t="shared" si="20"/>
        <v>125.22750000000001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42437.303136574068</v>
      </c>
      <c r="T335" s="10">
        <f t="shared" si="23"/>
        <v>42467.261469907404</v>
      </c>
    </row>
    <row r="336" spans="1:20" ht="49" x14ac:dyDescent="0.25">
      <c r="A336" s="6">
        <f t="shared" si="20"/>
        <v>101.19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42101.349039351851</v>
      </c>
      <c r="T336" s="10">
        <f t="shared" si="23"/>
        <v>42139.458333333336</v>
      </c>
    </row>
    <row r="337" spans="1:20" ht="49" x14ac:dyDescent="0.25">
      <c r="A337" s="6">
        <f t="shared" si="20"/>
        <v>102.76470588235294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42101.404108796291</v>
      </c>
      <c r="T337" s="10">
        <f t="shared" si="23"/>
        <v>42132.583333333336</v>
      </c>
    </row>
    <row r="338" spans="1:20" ht="49" x14ac:dyDescent="0.25">
      <c r="A338" s="6">
        <f t="shared" si="20"/>
        <v>116.83911999999998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42291.262939814813</v>
      </c>
      <c r="T338" s="10">
        <f t="shared" si="23"/>
        <v>42321.304606481477</v>
      </c>
    </row>
    <row r="339" spans="1:20" ht="49" x14ac:dyDescent="0.25">
      <c r="A339" s="6">
        <f t="shared" si="20"/>
        <v>101.16833333333335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42046.795231481483</v>
      </c>
      <c r="T339" s="10">
        <f t="shared" si="23"/>
        <v>42076.753564814811</v>
      </c>
    </row>
    <row r="340" spans="1:20" ht="49" x14ac:dyDescent="0.25">
      <c r="A340" s="6">
        <f t="shared" si="20"/>
        <v>110.13360000000002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42559.422337962962</v>
      </c>
      <c r="T340" s="10">
        <f t="shared" si="23"/>
        <v>42615.708333333336</v>
      </c>
    </row>
    <row r="341" spans="1:20" ht="49" x14ac:dyDescent="0.25">
      <c r="A341" s="6">
        <f t="shared" si="20"/>
        <v>108.08333333333333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42093.426712962959</v>
      </c>
      <c r="T341" s="10">
        <f t="shared" si="23"/>
        <v>42123.426712962959</v>
      </c>
    </row>
    <row r="342" spans="1:20" ht="49" x14ac:dyDescent="0.25">
      <c r="A342" s="6">
        <f t="shared" si="20"/>
        <v>125.02285714285715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42772.335729166669</v>
      </c>
      <c r="T342" s="10">
        <f t="shared" si="23"/>
        <v>42802.541666666664</v>
      </c>
    </row>
    <row r="343" spans="1:20" ht="49" x14ac:dyDescent="0.25">
      <c r="A343" s="6">
        <f t="shared" si="20"/>
        <v>106.71428571428572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41894.546273148146</v>
      </c>
      <c r="T343" s="10">
        <f t="shared" si="23"/>
        <v>41912.832638888889</v>
      </c>
    </row>
    <row r="344" spans="1:20" ht="33" x14ac:dyDescent="0.25">
      <c r="A344" s="6">
        <f t="shared" si="20"/>
        <v>100.36639999999998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42459.447511574072</v>
      </c>
      <c r="T344" s="10">
        <f t="shared" si="23"/>
        <v>42489.447511574072</v>
      </c>
    </row>
    <row r="345" spans="1:20" ht="49" x14ac:dyDescent="0.25">
      <c r="A345" s="6">
        <f t="shared" si="20"/>
        <v>102.02863333333335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41926.404456018514</v>
      </c>
      <c r="T345" s="10">
        <f t="shared" si="23"/>
        <v>41956.791666666664</v>
      </c>
    </row>
    <row r="346" spans="1:20" ht="49" x14ac:dyDescent="0.25">
      <c r="A346" s="6">
        <f t="shared" si="20"/>
        <v>102.08358208955224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42111.637662037036</v>
      </c>
      <c r="T346" s="10">
        <f t="shared" si="23"/>
        <v>42155.763888888883</v>
      </c>
    </row>
    <row r="347" spans="1:20" ht="49" x14ac:dyDescent="0.25">
      <c r="A347" s="6">
        <f t="shared" si="20"/>
        <v>123.27586206896552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42114.610995370364</v>
      </c>
      <c r="T347" s="10">
        <f t="shared" si="23"/>
        <v>42144.610995370364</v>
      </c>
    </row>
    <row r="348" spans="1:20" ht="49" x14ac:dyDescent="0.25">
      <c r="A348" s="6">
        <f t="shared" si="20"/>
        <v>170.28880000000001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42261.166909722226</v>
      </c>
      <c r="T348" s="10">
        <f t="shared" si="23"/>
        <v>42291.166909722226</v>
      </c>
    </row>
    <row r="349" spans="1:20" ht="49" x14ac:dyDescent="0.25">
      <c r="A349" s="6">
        <f t="shared" si="20"/>
        <v>111.59049999999999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42292.162141203698</v>
      </c>
      <c r="T349" s="10">
        <f t="shared" si="23"/>
        <v>42322.20380787037</v>
      </c>
    </row>
    <row r="350" spans="1:20" ht="49" x14ac:dyDescent="0.25">
      <c r="A350" s="6">
        <f t="shared" si="20"/>
        <v>103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42207.253657407404</v>
      </c>
      <c r="T350" s="10">
        <f t="shared" si="23"/>
        <v>42237.253657407404</v>
      </c>
    </row>
    <row r="351" spans="1:20" ht="33" x14ac:dyDescent="0.25">
      <c r="A351" s="6">
        <f t="shared" si="20"/>
        <v>106.63570159857905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42760.165601851848</v>
      </c>
      <c r="T351" s="10">
        <f t="shared" si="23"/>
        <v>42790.165601851848</v>
      </c>
    </row>
    <row r="352" spans="1:20" ht="49" x14ac:dyDescent="0.25">
      <c r="A352" s="6">
        <f t="shared" si="20"/>
        <v>114.75999999999999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42585.732743055552</v>
      </c>
      <c r="T352" s="10">
        <f t="shared" si="23"/>
        <v>42623.832638888889</v>
      </c>
    </row>
    <row r="353" spans="1:20" ht="49" x14ac:dyDescent="0.25">
      <c r="A353" s="6">
        <f t="shared" si="20"/>
        <v>127.34117647058825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42427.63141203703</v>
      </c>
      <c r="T353" s="10">
        <f t="shared" si="23"/>
        <v>42467.589745370373</v>
      </c>
    </row>
    <row r="354" spans="1:20" ht="49" x14ac:dyDescent="0.25">
      <c r="A354" s="6">
        <f t="shared" si="20"/>
        <v>116.56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41889.834120370368</v>
      </c>
      <c r="T354" s="10">
        <f t="shared" si="23"/>
        <v>41919.834120370368</v>
      </c>
    </row>
    <row r="355" spans="1:20" ht="49" x14ac:dyDescent="0.25">
      <c r="A355" s="6">
        <f t="shared" si="20"/>
        <v>108.61819426615318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42297.458553240744</v>
      </c>
      <c r="T355" s="10">
        <f t="shared" si="23"/>
        <v>42327.500219907401</v>
      </c>
    </row>
    <row r="356" spans="1:20" ht="49" x14ac:dyDescent="0.25">
      <c r="A356" s="6">
        <f t="shared" si="20"/>
        <v>103.94285714285714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42438.494456018518</v>
      </c>
      <c r="T356" s="10">
        <f t="shared" si="23"/>
        <v>42468.452789351846</v>
      </c>
    </row>
    <row r="357" spans="1:20" ht="33" x14ac:dyDescent="0.25">
      <c r="A357" s="6">
        <f t="shared" si="20"/>
        <v>116.25714285714285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41942.9605787037</v>
      </c>
      <c r="T357" s="10">
        <f t="shared" si="23"/>
        <v>41974.002245370364</v>
      </c>
    </row>
    <row r="358" spans="1:20" ht="33" x14ac:dyDescent="0.25">
      <c r="A358" s="6">
        <f t="shared" si="20"/>
        <v>102.69239999999999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42415.469826388886</v>
      </c>
      <c r="T358" s="10">
        <f t="shared" si="23"/>
        <v>42445.428159722222</v>
      </c>
    </row>
    <row r="359" spans="1:20" ht="49" x14ac:dyDescent="0.25">
      <c r="A359" s="6">
        <f t="shared" si="20"/>
        <v>174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42077.88885416666</v>
      </c>
      <c r="T359" s="10">
        <f t="shared" si="23"/>
        <v>42117.88885416666</v>
      </c>
    </row>
    <row r="360" spans="1:20" ht="49" x14ac:dyDescent="0.25">
      <c r="A360" s="6">
        <f t="shared" si="20"/>
        <v>103.08800000000001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42507.526863425919</v>
      </c>
      <c r="T360" s="10">
        <f t="shared" si="23"/>
        <v>42536.291666666664</v>
      </c>
    </row>
    <row r="361" spans="1:20" ht="49" x14ac:dyDescent="0.25">
      <c r="A361" s="6">
        <f t="shared" si="20"/>
        <v>104.85537190082646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41934.737152777772</v>
      </c>
      <c r="T361" s="10">
        <f t="shared" si="23"/>
        <v>41956.883333333331</v>
      </c>
    </row>
    <row r="362" spans="1:20" ht="49" x14ac:dyDescent="0.25">
      <c r="A362" s="6">
        <f t="shared" si="20"/>
        <v>101.375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42163.564583333333</v>
      </c>
      <c r="T362" s="10">
        <f t="shared" si="23"/>
        <v>42207.799305555549</v>
      </c>
    </row>
    <row r="363" spans="1:20" ht="49" x14ac:dyDescent="0.25">
      <c r="A363" s="6">
        <f t="shared" si="20"/>
        <v>111.07699999999998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41935.667893518512</v>
      </c>
      <c r="T363" s="10">
        <f t="shared" si="23"/>
        <v>41965.709560185183</v>
      </c>
    </row>
    <row r="364" spans="1:20" ht="49" x14ac:dyDescent="0.25">
      <c r="A364" s="6">
        <f t="shared" si="20"/>
        <v>124.15933781686496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41836.877210648148</v>
      </c>
      <c r="T364" s="10">
        <f t="shared" si="23"/>
        <v>41858.666666666664</v>
      </c>
    </row>
    <row r="365" spans="1:20" ht="49" x14ac:dyDescent="0.25">
      <c r="A365" s="6">
        <f t="shared" si="20"/>
        <v>101.33333333333334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40255.41129629629</v>
      </c>
      <c r="T365" s="10">
        <f t="shared" si="23"/>
        <v>40300.473611111105</v>
      </c>
    </row>
    <row r="366" spans="1:20" ht="49" x14ac:dyDescent="0.25">
      <c r="A366" s="6">
        <f t="shared" si="20"/>
        <v>110.16142857142856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41780.526296296295</v>
      </c>
      <c r="T366" s="10">
        <f t="shared" si="23"/>
        <v>41810.832638888889</v>
      </c>
    </row>
    <row r="367" spans="1:20" ht="49" x14ac:dyDescent="0.25">
      <c r="A367" s="6">
        <f t="shared" si="20"/>
        <v>103.97333333333334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41668.273136574069</v>
      </c>
      <c r="T367" s="10">
        <f t="shared" si="23"/>
        <v>41698.273136574069</v>
      </c>
    </row>
    <row r="368" spans="1:20" ht="49" x14ac:dyDescent="0.25">
      <c r="A368" s="6">
        <f t="shared" si="20"/>
        <v>101.31578947368421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41019.459699074068</v>
      </c>
      <c r="T368" s="10">
        <f t="shared" si="23"/>
        <v>41049.459699074068</v>
      </c>
    </row>
    <row r="369" spans="1:20" ht="49" x14ac:dyDescent="0.25">
      <c r="A369" s="6">
        <f t="shared" si="20"/>
        <v>103.3501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41355.243958333333</v>
      </c>
      <c r="T369" s="10">
        <f t="shared" si="23"/>
        <v>41394.874305555553</v>
      </c>
    </row>
    <row r="370" spans="1:20" ht="49" x14ac:dyDescent="0.25">
      <c r="A370" s="6">
        <f t="shared" si="20"/>
        <v>104.11200000000001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42043.272245370368</v>
      </c>
      <c r="T370" s="10">
        <f t="shared" si="23"/>
        <v>42078.230578703697</v>
      </c>
    </row>
    <row r="371" spans="1:20" ht="49" x14ac:dyDescent="0.25">
      <c r="A371" s="6">
        <f t="shared" si="20"/>
        <v>110.15569230769231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40893.2183912037</v>
      </c>
      <c r="T371" s="10">
        <f t="shared" si="23"/>
        <v>40923.2183912037</v>
      </c>
    </row>
    <row r="372" spans="1:20" ht="49" x14ac:dyDescent="0.25">
      <c r="A372" s="6">
        <f t="shared" si="20"/>
        <v>122.02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42711.461805555555</v>
      </c>
      <c r="T372" s="10">
        <f t="shared" si="23"/>
        <v>42741.461805555555</v>
      </c>
    </row>
    <row r="373" spans="1:20" ht="49" x14ac:dyDescent="0.25">
      <c r="A373" s="6">
        <f t="shared" si="20"/>
        <v>114.16866666666667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41261.434479166666</v>
      </c>
      <c r="T373" s="10">
        <f t="shared" si="23"/>
        <v>41306.434479166666</v>
      </c>
    </row>
    <row r="374" spans="1:20" ht="33" x14ac:dyDescent="0.25">
      <c r="A374" s="6">
        <f t="shared" si="20"/>
        <v>125.33333333333334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42425.243564814817</v>
      </c>
      <c r="T374" s="10">
        <f t="shared" si="23"/>
        <v>42465.333333333336</v>
      </c>
    </row>
    <row r="375" spans="1:20" ht="49" x14ac:dyDescent="0.25">
      <c r="A375" s="6">
        <f t="shared" si="20"/>
        <v>106.66666666666667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41078.578680555554</v>
      </c>
      <c r="T375" s="10">
        <f t="shared" si="23"/>
        <v>41108.578680555554</v>
      </c>
    </row>
    <row r="376" spans="1:20" ht="49" x14ac:dyDescent="0.25">
      <c r="A376" s="6">
        <f t="shared" si="20"/>
        <v>130.65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40757.555914351848</v>
      </c>
      <c r="T376" s="10">
        <f t="shared" si="23"/>
        <v>40802.555914351848</v>
      </c>
    </row>
    <row r="377" spans="1:20" ht="49" x14ac:dyDescent="0.25">
      <c r="A377" s="6">
        <f t="shared" si="20"/>
        <v>120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41657.65174768518</v>
      </c>
      <c r="T377" s="10">
        <f t="shared" si="23"/>
        <v>41699.387499999997</v>
      </c>
    </row>
    <row r="378" spans="1:20" ht="49" x14ac:dyDescent="0.25">
      <c r="A378" s="6">
        <f t="shared" si="20"/>
        <v>105.9591836734694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42576.119398148141</v>
      </c>
      <c r="T378" s="10">
        <f t="shared" si="23"/>
        <v>42607.119398148141</v>
      </c>
    </row>
    <row r="379" spans="1:20" ht="49" x14ac:dyDescent="0.25">
      <c r="A379" s="6">
        <f t="shared" si="20"/>
        <v>114.39999999999999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42291.917453703696</v>
      </c>
      <c r="T379" s="10">
        <f t="shared" si="23"/>
        <v>42321.959027777775</v>
      </c>
    </row>
    <row r="380" spans="1:20" ht="49" x14ac:dyDescent="0.25">
      <c r="A380" s="6">
        <f t="shared" si="20"/>
        <v>111.76666666666665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42370.238518518519</v>
      </c>
      <c r="T380" s="10">
        <f t="shared" si="23"/>
        <v>42394.661111111105</v>
      </c>
    </row>
    <row r="381" spans="1:20" ht="49" x14ac:dyDescent="0.25">
      <c r="A381" s="6">
        <f t="shared" si="20"/>
        <v>116.08000000000001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40987.354999999996</v>
      </c>
      <c r="T381" s="10">
        <f t="shared" si="23"/>
        <v>41032.354999999996</v>
      </c>
    </row>
    <row r="382" spans="1:20" ht="49" x14ac:dyDescent="0.25">
      <c r="A382" s="6">
        <f t="shared" si="20"/>
        <v>141.5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42367.386481481481</v>
      </c>
      <c r="T382" s="10">
        <f t="shared" si="23"/>
        <v>42392.386481481481</v>
      </c>
    </row>
    <row r="383" spans="1:20" ht="49" x14ac:dyDescent="0.25">
      <c r="A383" s="6">
        <f t="shared" si="20"/>
        <v>104.72999999999999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41085.36478009259</v>
      </c>
      <c r="T383" s="10">
        <f t="shared" si="23"/>
        <v>41119.875</v>
      </c>
    </row>
    <row r="384" spans="1:20" ht="49" x14ac:dyDescent="0.25">
      <c r="A384" s="6">
        <f t="shared" si="20"/>
        <v>255.83333333333337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41144.376157407409</v>
      </c>
      <c r="T384" s="10">
        <f t="shared" si="23"/>
        <v>41158.376157407409</v>
      </c>
    </row>
    <row r="385" spans="1:20" ht="49" x14ac:dyDescent="0.25">
      <c r="A385" s="6">
        <f t="shared" si="20"/>
        <v>206.70670670670671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41754.78424768518</v>
      </c>
      <c r="T385" s="10">
        <f t="shared" si="23"/>
        <v>41777.78424768518</v>
      </c>
    </row>
    <row r="386" spans="1:20" ht="49" x14ac:dyDescent="0.25">
      <c r="A386" s="6">
        <f t="shared" si="20"/>
        <v>112.105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41980.448460648149</v>
      </c>
      <c r="T386" s="10">
        <f t="shared" si="23"/>
        <v>42010.448460648149</v>
      </c>
    </row>
    <row r="387" spans="1:20" ht="49" x14ac:dyDescent="0.25">
      <c r="A387" s="6">
        <f t="shared" ref="A387:A450" si="24">((F387-E387)/E387+1)*100</f>
        <v>105.982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>
        <f t="shared" ref="P387:P450" si="25">F387/M387</f>
        <v>111.79535864978902</v>
      </c>
      <c r="Q387" t="s">
        <v>8310</v>
      </c>
      <c r="R387" t="s">
        <v>8315</v>
      </c>
      <c r="S387" s="10">
        <f t="shared" ref="S387:S450" si="26">(((K387/60)/60)/24)+DATE(1970,1,1)+(-8/24)</f>
        <v>41934.251168981478</v>
      </c>
      <c r="T387" s="10">
        <f t="shared" ref="T387:T450" si="27">(((J387/60)/60)/24)+DATE(1970,1,1)+(-8/24)</f>
        <v>41964.29283564815</v>
      </c>
    </row>
    <row r="388" spans="1:20" ht="49" x14ac:dyDescent="0.25">
      <c r="A388" s="6">
        <f t="shared" si="24"/>
        <v>100.16666666666667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42211.617951388886</v>
      </c>
      <c r="T388" s="10">
        <f t="shared" si="27"/>
        <v>42226.617951388886</v>
      </c>
    </row>
    <row r="389" spans="1:20" ht="49" x14ac:dyDescent="0.25">
      <c r="A389" s="6">
        <f t="shared" si="24"/>
        <v>213.98947368421057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42200.343263888884</v>
      </c>
      <c r="T389" s="10">
        <f t="shared" si="27"/>
        <v>42230.916666666664</v>
      </c>
    </row>
    <row r="390" spans="1:20" ht="49" x14ac:dyDescent="0.25">
      <c r="A390" s="6">
        <f t="shared" si="24"/>
        <v>126.16000000000001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42548.742824074077</v>
      </c>
      <c r="T390" s="10">
        <f t="shared" si="27"/>
        <v>42578.742824074077</v>
      </c>
    </row>
    <row r="391" spans="1:20" ht="49" x14ac:dyDescent="0.25">
      <c r="A391" s="6">
        <f t="shared" si="24"/>
        <v>181.53547058823528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41673.729745370365</v>
      </c>
      <c r="T391" s="10">
        <f t="shared" si="27"/>
        <v>41705.624305555553</v>
      </c>
    </row>
    <row r="392" spans="1:20" ht="49" x14ac:dyDescent="0.25">
      <c r="A392" s="6">
        <f t="shared" si="24"/>
        <v>100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42111.703379629624</v>
      </c>
      <c r="T392" s="10">
        <f t="shared" si="27"/>
        <v>42131.703379629624</v>
      </c>
    </row>
    <row r="393" spans="1:20" ht="49" x14ac:dyDescent="0.25">
      <c r="A393" s="6">
        <f t="shared" si="24"/>
        <v>100.61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40864.708923611113</v>
      </c>
      <c r="T393" s="10">
        <f t="shared" si="27"/>
        <v>40894.707638888889</v>
      </c>
    </row>
    <row r="394" spans="1:20" ht="49" x14ac:dyDescent="0.25">
      <c r="A394" s="6">
        <f t="shared" si="24"/>
        <v>100.9027027027027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40763.383923611109</v>
      </c>
      <c r="T394" s="10">
        <f t="shared" si="27"/>
        <v>40793.791666666664</v>
      </c>
    </row>
    <row r="395" spans="1:20" ht="33" x14ac:dyDescent="0.25">
      <c r="A395" s="6">
        <f t="shared" si="24"/>
        <v>110.446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41526.375601851847</v>
      </c>
      <c r="T395" s="10">
        <f t="shared" si="27"/>
        <v>41557.375601851847</v>
      </c>
    </row>
    <row r="396" spans="1:20" ht="49" x14ac:dyDescent="0.25">
      <c r="A396" s="6">
        <f t="shared" si="24"/>
        <v>111.8936170212766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42417.48474537037</v>
      </c>
      <c r="T396" s="10">
        <f t="shared" si="27"/>
        <v>42477.443078703705</v>
      </c>
    </row>
    <row r="397" spans="1:20" ht="49" x14ac:dyDescent="0.25">
      <c r="A397" s="6">
        <f t="shared" si="24"/>
        <v>108.04450000000001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40990.575925925921</v>
      </c>
      <c r="T397" s="10">
        <f t="shared" si="27"/>
        <v>41026.563888888886</v>
      </c>
    </row>
    <row r="398" spans="1:20" ht="49" x14ac:dyDescent="0.25">
      <c r="A398" s="6">
        <f t="shared" si="24"/>
        <v>106.66666666666667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41082.231550925921</v>
      </c>
      <c r="T398" s="10">
        <f t="shared" si="27"/>
        <v>41097.231550925921</v>
      </c>
    </row>
    <row r="399" spans="1:20" ht="65" x14ac:dyDescent="0.25">
      <c r="A399" s="6">
        <f t="shared" si="24"/>
        <v>103.90027322404372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40379.443101851852</v>
      </c>
      <c r="T399" s="10">
        <f t="shared" si="27"/>
        <v>40421.822222222218</v>
      </c>
    </row>
    <row r="400" spans="1:20" ht="49" x14ac:dyDescent="0.25">
      <c r="A400" s="6">
        <f t="shared" si="24"/>
        <v>125.16000000000001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42078.459791666661</v>
      </c>
      <c r="T400" s="10">
        <f t="shared" si="27"/>
        <v>42123.459791666661</v>
      </c>
    </row>
    <row r="401" spans="1:20" ht="49" x14ac:dyDescent="0.25">
      <c r="A401" s="6">
        <f t="shared" si="24"/>
        <v>106.80499999999999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42687.542442129627</v>
      </c>
      <c r="T401" s="10">
        <f t="shared" si="27"/>
        <v>42718.166666666664</v>
      </c>
    </row>
    <row r="402" spans="1:20" ht="49" x14ac:dyDescent="0.25">
      <c r="A402" s="6">
        <f t="shared" si="24"/>
        <v>112.30249999999999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41745.302627314813</v>
      </c>
      <c r="T402" s="10">
        <f t="shared" si="27"/>
        <v>41775.8125</v>
      </c>
    </row>
    <row r="403" spans="1:20" ht="49" x14ac:dyDescent="0.25">
      <c r="A403" s="6">
        <f t="shared" si="24"/>
        <v>103.812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40732.508912037032</v>
      </c>
      <c r="T403" s="10">
        <f t="shared" si="27"/>
        <v>40762.508912037032</v>
      </c>
    </row>
    <row r="404" spans="1:20" ht="49" x14ac:dyDescent="0.25">
      <c r="A404" s="6">
        <f t="shared" si="24"/>
        <v>141.65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42292.206215277773</v>
      </c>
      <c r="T404" s="10">
        <f t="shared" si="27"/>
        <v>42313.247881944444</v>
      </c>
    </row>
    <row r="405" spans="1:20" ht="49" x14ac:dyDescent="0.25">
      <c r="A405" s="6">
        <f t="shared" si="24"/>
        <v>105.25999999999999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40717.977326388886</v>
      </c>
      <c r="T405" s="10">
        <f t="shared" si="27"/>
        <v>40764.963888888888</v>
      </c>
    </row>
    <row r="406" spans="1:20" ht="49" x14ac:dyDescent="0.25">
      <c r="A406" s="6">
        <f t="shared" si="24"/>
        <v>103.09142857142857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41646.294699074075</v>
      </c>
      <c r="T406" s="10">
        <f t="shared" si="27"/>
        <v>41675.627777777772</v>
      </c>
    </row>
    <row r="407" spans="1:20" ht="33" x14ac:dyDescent="0.25">
      <c r="A407" s="6">
        <f t="shared" si="24"/>
        <v>107.6595744680851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41673.751608796294</v>
      </c>
      <c r="T407" s="10">
        <f t="shared" si="27"/>
        <v>41703.751608796294</v>
      </c>
    </row>
    <row r="408" spans="1:20" ht="49" x14ac:dyDescent="0.25">
      <c r="A408" s="6">
        <f t="shared" si="24"/>
        <v>107.70464285714286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40637.82913194444</v>
      </c>
      <c r="T408" s="10">
        <f t="shared" si="27"/>
        <v>40671.915972222218</v>
      </c>
    </row>
    <row r="409" spans="1:20" ht="49" x14ac:dyDescent="0.25">
      <c r="A409" s="6">
        <f t="shared" si="24"/>
        <v>101.55000000000001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40806.537615740737</v>
      </c>
      <c r="T409" s="10">
        <f t="shared" si="27"/>
        <v>40866.579282407409</v>
      </c>
    </row>
    <row r="410" spans="1:20" ht="49" x14ac:dyDescent="0.25">
      <c r="A410" s="6">
        <f t="shared" si="24"/>
        <v>101.43766666666667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41543.402662037035</v>
      </c>
      <c r="T410" s="10">
        <f t="shared" si="27"/>
        <v>41583.444328703699</v>
      </c>
    </row>
    <row r="411" spans="1:20" ht="49" x14ac:dyDescent="0.25">
      <c r="A411" s="6">
        <f t="shared" si="24"/>
        <v>136.79999999999998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42543.529444444437</v>
      </c>
      <c r="T411" s="10">
        <f t="shared" si="27"/>
        <v>42573.529444444437</v>
      </c>
    </row>
    <row r="412" spans="1:20" ht="49" x14ac:dyDescent="0.25">
      <c r="A412" s="6">
        <f t="shared" si="24"/>
        <v>128.29999999999998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42113.64811342593</v>
      </c>
      <c r="T412" s="10">
        <f t="shared" si="27"/>
        <v>42173.64811342593</v>
      </c>
    </row>
    <row r="413" spans="1:20" ht="49" x14ac:dyDescent="0.25">
      <c r="A413" s="6">
        <f t="shared" si="24"/>
        <v>101.05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41597.842638888884</v>
      </c>
      <c r="T413" s="10">
        <f t="shared" si="27"/>
        <v>41629.875</v>
      </c>
    </row>
    <row r="414" spans="1:20" ht="49" x14ac:dyDescent="0.25">
      <c r="A414" s="6">
        <f t="shared" si="24"/>
        <v>126.84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41099.409467592588</v>
      </c>
      <c r="T414" s="10">
        <f t="shared" si="27"/>
        <v>41115.409467592588</v>
      </c>
    </row>
    <row r="415" spans="1:20" ht="49" x14ac:dyDescent="0.25">
      <c r="A415" s="6">
        <f t="shared" si="24"/>
        <v>105.0859375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41079.54410879629</v>
      </c>
      <c r="T415" s="10">
        <f t="shared" si="27"/>
        <v>41109.54410879629</v>
      </c>
    </row>
    <row r="416" spans="1:20" ht="49" x14ac:dyDescent="0.25">
      <c r="A416" s="6">
        <f t="shared" si="24"/>
        <v>102.85405405405406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41528.72991898148</v>
      </c>
      <c r="T416" s="10">
        <f t="shared" si="27"/>
        <v>41558.72991898148</v>
      </c>
    </row>
    <row r="417" spans="1:20" ht="65" x14ac:dyDescent="0.25">
      <c r="A417" s="6">
        <f t="shared" si="24"/>
        <v>102.14714285714285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41904.518541666665</v>
      </c>
      <c r="T417" s="10">
        <f t="shared" si="27"/>
        <v>41929.166666666664</v>
      </c>
    </row>
    <row r="418" spans="1:20" ht="33" x14ac:dyDescent="0.25">
      <c r="A418" s="6">
        <f t="shared" si="24"/>
        <v>120.21700000000001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41648.062858796293</v>
      </c>
      <c r="T418" s="10">
        <f t="shared" si="27"/>
        <v>41678.062858796293</v>
      </c>
    </row>
    <row r="419" spans="1:20" ht="49" x14ac:dyDescent="0.25">
      <c r="A419" s="6">
        <f t="shared" si="24"/>
        <v>100.24761904761905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41360.63726851852</v>
      </c>
      <c r="T419" s="10">
        <f t="shared" si="27"/>
        <v>41371.856249999997</v>
      </c>
    </row>
    <row r="420" spans="1:20" ht="49" x14ac:dyDescent="0.25">
      <c r="A420" s="6">
        <f t="shared" si="24"/>
        <v>100.63392857142857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42177.94903935185</v>
      </c>
      <c r="T420" s="10">
        <f t="shared" si="27"/>
        <v>42207.94903935185</v>
      </c>
    </row>
    <row r="421" spans="1:20" ht="49" x14ac:dyDescent="0.25">
      <c r="A421" s="6">
        <f t="shared" si="24"/>
        <v>100.4375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41394.509108796294</v>
      </c>
      <c r="T421" s="10">
        <f t="shared" si="27"/>
        <v>41454.509108796294</v>
      </c>
    </row>
    <row r="422" spans="1:20" ht="49" x14ac:dyDescent="0.25">
      <c r="A422" s="6">
        <f t="shared" si="24"/>
        <v>0.43939393939393945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41681.903136574074</v>
      </c>
      <c r="T422" s="10">
        <f t="shared" si="27"/>
        <v>41711.861469907402</v>
      </c>
    </row>
    <row r="423" spans="1:20" ht="49" x14ac:dyDescent="0.25">
      <c r="A423" s="6">
        <f t="shared" si="24"/>
        <v>2.0066666666666677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42177.158055555548</v>
      </c>
      <c r="T423" s="10">
        <f t="shared" si="27"/>
        <v>42237.158055555548</v>
      </c>
    </row>
    <row r="424" spans="1:20" ht="49" x14ac:dyDescent="0.25">
      <c r="A424" s="6">
        <f t="shared" si="24"/>
        <v>1.0750000000000037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41862.927048611105</v>
      </c>
      <c r="T424" s="10">
        <f t="shared" si="27"/>
        <v>41892.927048611105</v>
      </c>
    </row>
    <row r="425" spans="1:20" ht="49" x14ac:dyDescent="0.25">
      <c r="A425" s="6">
        <f t="shared" si="24"/>
        <v>0.76500000000000457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41400.592939814815</v>
      </c>
      <c r="T425" s="10">
        <f t="shared" si="27"/>
        <v>41430.592939814815</v>
      </c>
    </row>
    <row r="426" spans="1:20" ht="49" x14ac:dyDescent="0.25">
      <c r="A426" s="6">
        <f t="shared" si="24"/>
        <v>6.7966666666666731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40934.042812499996</v>
      </c>
      <c r="T426" s="10">
        <f t="shared" si="27"/>
        <v>40994.001145833332</v>
      </c>
    </row>
    <row r="427" spans="1:20" ht="49" x14ac:dyDescent="0.25">
      <c r="A427" s="6">
        <f t="shared" si="24"/>
        <v>1.2000000000000899E-2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42275.527824074066</v>
      </c>
      <c r="T427" s="10">
        <f t="shared" si="27"/>
        <v>42335.569490740738</v>
      </c>
    </row>
    <row r="428" spans="1:20" ht="49" x14ac:dyDescent="0.25">
      <c r="A428" s="6">
        <f t="shared" si="24"/>
        <v>1.3299999999999979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42400.378634259258</v>
      </c>
      <c r="T428" s="10">
        <f t="shared" si="27"/>
        <v>42430.378634259258</v>
      </c>
    </row>
    <row r="429" spans="1:20" ht="49" x14ac:dyDescent="0.25">
      <c r="A429" s="6">
        <f t="shared" si="24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42285.575694444437</v>
      </c>
      <c r="T429" s="10">
        <f t="shared" si="27"/>
        <v>42299.457638888889</v>
      </c>
    </row>
    <row r="430" spans="1:20" ht="33" x14ac:dyDescent="0.25">
      <c r="A430" s="6">
        <f t="shared" si="24"/>
        <v>5.6333333333333346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41778.433391203704</v>
      </c>
      <c r="T430" s="10">
        <f t="shared" si="27"/>
        <v>41806.583333333328</v>
      </c>
    </row>
    <row r="431" spans="1:20" ht="65" x14ac:dyDescent="0.25">
      <c r="A431" s="6">
        <f t="shared" si="24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40070.568078703705</v>
      </c>
      <c r="T431" s="10">
        <f t="shared" si="27"/>
        <v>40143.874305555553</v>
      </c>
    </row>
    <row r="432" spans="1:20" ht="33" x14ac:dyDescent="0.25">
      <c r="A432" s="6">
        <f t="shared" si="24"/>
        <v>2.4000000000000021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41512.773923611108</v>
      </c>
      <c r="T432" s="10">
        <f t="shared" si="27"/>
        <v>41527.773923611108</v>
      </c>
    </row>
    <row r="433" spans="1:20" ht="49" x14ac:dyDescent="0.25">
      <c r="A433" s="6">
        <f t="shared" si="24"/>
        <v>13.83333333333333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42526.537997685176</v>
      </c>
      <c r="T433" s="10">
        <f t="shared" si="27"/>
        <v>42556.537997685176</v>
      </c>
    </row>
    <row r="434" spans="1:20" ht="49" x14ac:dyDescent="0.25">
      <c r="A434" s="6">
        <f t="shared" si="24"/>
        <v>9.4999999999999964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42238.39329861111</v>
      </c>
      <c r="T434" s="10">
        <f t="shared" si="27"/>
        <v>42298.39329861111</v>
      </c>
    </row>
    <row r="435" spans="1:20" ht="65" x14ac:dyDescent="0.25">
      <c r="A435" s="6">
        <f t="shared" si="24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42228.29655092593</v>
      </c>
      <c r="T435" s="10">
        <f t="shared" si="27"/>
        <v>42288.29655092593</v>
      </c>
    </row>
    <row r="436" spans="1:20" ht="49" x14ac:dyDescent="0.25">
      <c r="A436" s="6">
        <f t="shared" si="24"/>
        <v>5.0000000000000044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41576.501180555555</v>
      </c>
      <c r="T436" s="10">
        <f t="shared" si="27"/>
        <v>41609.542847222219</v>
      </c>
    </row>
    <row r="437" spans="1:20" ht="49" x14ac:dyDescent="0.25">
      <c r="A437" s="6">
        <f t="shared" si="24"/>
        <v>2.7272727272764641E-3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41500.414120370369</v>
      </c>
      <c r="T437" s="10">
        <f t="shared" si="27"/>
        <v>41530.414120370369</v>
      </c>
    </row>
    <row r="438" spans="1:20" ht="49" x14ac:dyDescent="0.25">
      <c r="A438" s="6">
        <f t="shared" si="24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41456.029085648144</v>
      </c>
      <c r="T438" s="10">
        <f t="shared" si="27"/>
        <v>41486.029085648144</v>
      </c>
    </row>
    <row r="439" spans="1:20" ht="49" x14ac:dyDescent="0.25">
      <c r="A439" s="6">
        <f t="shared" si="24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42590.985254629624</v>
      </c>
      <c r="T439" s="10">
        <f t="shared" si="27"/>
        <v>42650.985254629624</v>
      </c>
    </row>
    <row r="440" spans="1:20" ht="49" x14ac:dyDescent="0.25">
      <c r="A440" s="6">
        <f t="shared" si="24"/>
        <v>9.379999999999999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42295.927754629629</v>
      </c>
      <c r="T440" s="10">
        <f t="shared" si="27"/>
        <v>42325.969421296293</v>
      </c>
    </row>
    <row r="441" spans="1:20" ht="49" x14ac:dyDescent="0.25">
      <c r="A441" s="6">
        <f t="shared" si="24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41919.428449074068</v>
      </c>
      <c r="T441" s="10">
        <f t="shared" si="27"/>
        <v>41929.428449074068</v>
      </c>
    </row>
    <row r="442" spans="1:20" ht="49" x14ac:dyDescent="0.25">
      <c r="A442" s="6">
        <f t="shared" si="24"/>
        <v>0.10000000000000009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42423.652233796289</v>
      </c>
      <c r="T442" s="10">
        <f t="shared" si="27"/>
        <v>42453.610567129632</v>
      </c>
    </row>
    <row r="443" spans="1:20" ht="49" x14ac:dyDescent="0.25">
      <c r="A443" s="6">
        <f t="shared" si="24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41550.460601851846</v>
      </c>
      <c r="T443" s="10">
        <f t="shared" si="27"/>
        <v>41580.460601851846</v>
      </c>
    </row>
    <row r="444" spans="1:20" ht="18" x14ac:dyDescent="0.25">
      <c r="A444" s="6">
        <f t="shared" si="24"/>
        <v>39.358823529411765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42024.555358796293</v>
      </c>
      <c r="T444" s="10">
        <f t="shared" si="27"/>
        <v>42054.555358796293</v>
      </c>
    </row>
    <row r="445" spans="1:20" ht="49" x14ac:dyDescent="0.25">
      <c r="A445" s="6">
        <f t="shared" si="24"/>
        <v>0.10000000000000009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41649.681724537033</v>
      </c>
      <c r="T445" s="10">
        <f t="shared" si="27"/>
        <v>41679.681724537033</v>
      </c>
    </row>
    <row r="446" spans="1:20" ht="33" x14ac:dyDescent="0.25">
      <c r="A446" s="6">
        <f t="shared" si="24"/>
        <v>5.0000000000000044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40894.57362268518</v>
      </c>
      <c r="T446" s="10">
        <f t="shared" si="27"/>
        <v>40954.57362268518</v>
      </c>
    </row>
    <row r="447" spans="1:20" ht="49" x14ac:dyDescent="0.25">
      <c r="A447" s="6">
        <f t="shared" si="24"/>
        <v>3.3333333333329662E-3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42130.002025462956</v>
      </c>
      <c r="T447" s="10">
        <f t="shared" si="27"/>
        <v>42145.002025462956</v>
      </c>
    </row>
    <row r="448" spans="1:20" ht="49" x14ac:dyDescent="0.25">
      <c r="A448" s="6">
        <f t="shared" si="24"/>
        <v>7.2952380952380995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42036.750231481477</v>
      </c>
      <c r="T448" s="10">
        <f t="shared" si="27"/>
        <v>42066.750231481477</v>
      </c>
    </row>
    <row r="449" spans="1:20" ht="49" x14ac:dyDescent="0.25">
      <c r="A449" s="6">
        <f t="shared" si="24"/>
        <v>1.6666666666664831E-2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41331.22179398148</v>
      </c>
      <c r="T449" s="10">
        <f t="shared" si="27"/>
        <v>41356.180127314808</v>
      </c>
    </row>
    <row r="450" spans="1:20" ht="49" x14ac:dyDescent="0.25">
      <c r="A450" s="6">
        <f t="shared" si="24"/>
        <v>3.2804000000000055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41753.424710648142</v>
      </c>
      <c r="T450" s="10">
        <f t="shared" si="27"/>
        <v>41773.424710648142</v>
      </c>
    </row>
    <row r="451" spans="1:20" ht="49" x14ac:dyDescent="0.25">
      <c r="A451" s="6">
        <f t="shared" ref="A451:A514" si="28">((F451-E451)/E451+1)*100</f>
        <v>2.2499999999999964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>
        <f t="shared" ref="P451:P514" si="29">F451/M451</f>
        <v>9</v>
      </c>
      <c r="Q451" t="s">
        <v>8310</v>
      </c>
      <c r="R451" t="s">
        <v>8316</v>
      </c>
      <c r="S451" s="10">
        <f t="shared" ref="S451:S514" si="30">(((K451/60)/60)/24)+DATE(1970,1,1)+(-8/24)</f>
        <v>41534.234780092593</v>
      </c>
      <c r="T451" s="10">
        <f t="shared" ref="T451:T514" si="31">(((J451/60)/60)/24)+DATE(1970,1,1)+(-8/24)</f>
        <v>41564.234780092593</v>
      </c>
    </row>
    <row r="452" spans="1:20" ht="49" x14ac:dyDescent="0.25">
      <c r="A452" s="6">
        <f t="shared" si="28"/>
        <v>0.79200000000000381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41654.61342592592</v>
      </c>
      <c r="T452" s="10">
        <f t="shared" si="31"/>
        <v>41684.61342592592</v>
      </c>
    </row>
    <row r="453" spans="1:20" ht="49" x14ac:dyDescent="0.25">
      <c r="A453" s="6">
        <f t="shared" si="28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41634.381840277776</v>
      </c>
      <c r="T453" s="10">
        <f t="shared" si="31"/>
        <v>41664.381840277776</v>
      </c>
    </row>
    <row r="454" spans="1:20" ht="33" x14ac:dyDescent="0.25">
      <c r="A454" s="6">
        <f t="shared" si="28"/>
        <v>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42107.370543981473</v>
      </c>
      <c r="T454" s="10">
        <f t="shared" si="31"/>
        <v>42137.370543981473</v>
      </c>
    </row>
    <row r="455" spans="1:20" ht="49" x14ac:dyDescent="0.25">
      <c r="A455" s="6">
        <f t="shared" si="28"/>
        <v>2.7404479578396757E-2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42038.491655092592</v>
      </c>
      <c r="T455" s="10">
        <f t="shared" si="31"/>
        <v>42054.491655092592</v>
      </c>
    </row>
    <row r="456" spans="1:20" ht="49" x14ac:dyDescent="0.25">
      <c r="A456" s="6">
        <f t="shared" si="28"/>
        <v>0.81999999999999851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41938.383923611109</v>
      </c>
      <c r="T456" s="10">
        <f t="shared" si="31"/>
        <v>41969.218055555553</v>
      </c>
    </row>
    <row r="457" spans="1:20" ht="49" x14ac:dyDescent="0.25">
      <c r="A457" s="6">
        <f t="shared" si="28"/>
        <v>6.9230769230765876E-2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40970.669236111105</v>
      </c>
      <c r="T457" s="10">
        <f t="shared" si="31"/>
        <v>41015.688194444439</v>
      </c>
    </row>
    <row r="458" spans="1:20" ht="49" x14ac:dyDescent="0.25">
      <c r="A458" s="6">
        <f t="shared" si="28"/>
        <v>0.68631863186318087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41547.361122685179</v>
      </c>
      <c r="T458" s="10">
        <f t="shared" si="31"/>
        <v>41568.832638888889</v>
      </c>
    </row>
    <row r="459" spans="1:20" ht="49" x14ac:dyDescent="0.25">
      <c r="A459" s="6">
        <f t="shared" si="28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41837.434166666666</v>
      </c>
      <c r="T459" s="10">
        <f t="shared" si="31"/>
        <v>41867.434166666666</v>
      </c>
    </row>
    <row r="460" spans="1:20" ht="49" x14ac:dyDescent="0.25">
      <c r="A460" s="6">
        <f t="shared" si="28"/>
        <v>8.2099999999999955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41378.366435185184</v>
      </c>
      <c r="T460" s="10">
        <f t="shared" si="31"/>
        <v>41408.366435185184</v>
      </c>
    </row>
    <row r="461" spans="1:20" ht="49" x14ac:dyDescent="0.25">
      <c r="A461" s="6">
        <f t="shared" si="28"/>
        <v>6.4102564102563875E-2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40800.307025462964</v>
      </c>
      <c r="T461" s="10">
        <f t="shared" si="31"/>
        <v>40860.348692129628</v>
      </c>
    </row>
    <row r="462" spans="1:20" ht="33" x14ac:dyDescent="0.25">
      <c r="A462" s="6">
        <f t="shared" si="28"/>
        <v>0.29411764705882248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41759.209201388883</v>
      </c>
      <c r="T462" s="10">
        <f t="shared" si="31"/>
        <v>41790.833333333328</v>
      </c>
    </row>
    <row r="463" spans="1:20" ht="49" x14ac:dyDescent="0.25">
      <c r="A463" s="6">
        <f t="shared" si="28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41407.513506944444</v>
      </c>
      <c r="T463" s="10">
        <f t="shared" si="31"/>
        <v>41427.513506944444</v>
      </c>
    </row>
    <row r="464" spans="1:20" ht="49" x14ac:dyDescent="0.25">
      <c r="A464" s="6">
        <f t="shared" si="28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40704.793298611112</v>
      </c>
      <c r="T464" s="10">
        <f t="shared" si="31"/>
        <v>40764.793298611112</v>
      </c>
    </row>
    <row r="465" spans="1:20" ht="49" x14ac:dyDescent="0.25">
      <c r="A465" s="6">
        <f t="shared" si="28"/>
        <v>2.2727272727272707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40750.376770833333</v>
      </c>
      <c r="T465" s="10">
        <f t="shared" si="31"/>
        <v>40810.376770833333</v>
      </c>
    </row>
    <row r="466" spans="1:20" ht="33" x14ac:dyDescent="0.25">
      <c r="A466" s="6">
        <f t="shared" si="28"/>
        <v>9.9009900990099098E-2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42488.515451388892</v>
      </c>
      <c r="T466" s="10">
        <f t="shared" si="31"/>
        <v>42508.515451388892</v>
      </c>
    </row>
    <row r="467" spans="1:20" ht="18" x14ac:dyDescent="0.25">
      <c r="A467" s="6">
        <f t="shared" si="28"/>
        <v>26.953125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41800.786736111106</v>
      </c>
      <c r="T467" s="10">
        <f t="shared" si="31"/>
        <v>41816.786736111106</v>
      </c>
    </row>
    <row r="468" spans="1:20" ht="49" x14ac:dyDescent="0.25">
      <c r="A468" s="6">
        <f t="shared" si="28"/>
        <v>0.76000000000000512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41129.609537037039</v>
      </c>
      <c r="T468" s="10">
        <f t="shared" si="31"/>
        <v>41159.609537037039</v>
      </c>
    </row>
    <row r="469" spans="1:20" ht="49" x14ac:dyDescent="0.25">
      <c r="A469" s="6">
        <f t="shared" si="28"/>
        <v>21.574999999999999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41135.346458333333</v>
      </c>
      <c r="T469" s="10">
        <f t="shared" si="31"/>
        <v>41180.346458333333</v>
      </c>
    </row>
    <row r="470" spans="1:20" ht="49" x14ac:dyDescent="0.25">
      <c r="A470" s="6">
        <f t="shared" si="28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41040.834293981476</v>
      </c>
      <c r="T470" s="10">
        <f t="shared" si="31"/>
        <v>41100.827141203699</v>
      </c>
    </row>
    <row r="471" spans="1:20" ht="33" x14ac:dyDescent="0.25">
      <c r="A471" s="6">
        <f t="shared" si="28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41827.656527777777</v>
      </c>
      <c r="T471" s="10">
        <f t="shared" si="31"/>
        <v>41887.656527777777</v>
      </c>
    </row>
    <row r="472" spans="1:20" ht="49" x14ac:dyDescent="0.25">
      <c r="A472" s="6">
        <f t="shared" si="28"/>
        <v>1.0199999999999987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41604.834363425922</v>
      </c>
      <c r="T472" s="10">
        <f t="shared" si="31"/>
        <v>41654.833333333328</v>
      </c>
    </row>
    <row r="473" spans="1:20" ht="65" x14ac:dyDescent="0.25">
      <c r="A473" s="6">
        <f t="shared" si="28"/>
        <v>11.892727272727278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41703.388645833329</v>
      </c>
      <c r="T473" s="10">
        <f t="shared" si="31"/>
        <v>41748.346979166665</v>
      </c>
    </row>
    <row r="474" spans="1:20" ht="49" x14ac:dyDescent="0.25">
      <c r="A474" s="6">
        <f t="shared" si="28"/>
        <v>17.625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41844.589328703703</v>
      </c>
      <c r="T474" s="10">
        <f t="shared" si="31"/>
        <v>41874.589328703703</v>
      </c>
    </row>
    <row r="475" spans="1:20" ht="49" x14ac:dyDescent="0.25">
      <c r="A475" s="6">
        <f t="shared" si="28"/>
        <v>2.8699999999999948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41869.364803240736</v>
      </c>
      <c r="T475" s="10">
        <f t="shared" si="31"/>
        <v>41899.364803240736</v>
      </c>
    </row>
    <row r="476" spans="1:20" ht="49" x14ac:dyDescent="0.25">
      <c r="A476" s="6">
        <f t="shared" si="28"/>
        <v>3.0303030303024947E-2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42752.995706018519</v>
      </c>
      <c r="T476" s="10">
        <f t="shared" si="31"/>
        <v>42782.995706018519</v>
      </c>
    </row>
    <row r="477" spans="1:20" ht="49" x14ac:dyDescent="0.25">
      <c r="A477" s="6">
        <f t="shared" si="28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42099.752812500003</v>
      </c>
      <c r="T477" s="10">
        <f t="shared" si="31"/>
        <v>42129.752812500003</v>
      </c>
    </row>
    <row r="478" spans="1:20" ht="33" x14ac:dyDescent="0.25">
      <c r="A478" s="6">
        <f t="shared" si="28"/>
        <v>2.2302681818181846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41757.64167824074</v>
      </c>
      <c r="T478" s="10">
        <f t="shared" si="31"/>
        <v>41792.832638888889</v>
      </c>
    </row>
    <row r="479" spans="1:20" ht="49" x14ac:dyDescent="0.25">
      <c r="A479" s="6">
        <f t="shared" si="28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40987.501550925925</v>
      </c>
      <c r="T479" s="10">
        <f t="shared" si="31"/>
        <v>41047.501550925925</v>
      </c>
    </row>
    <row r="480" spans="1:20" ht="49" x14ac:dyDescent="0.25">
      <c r="A480" s="6">
        <f t="shared" si="28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42065.577650462961</v>
      </c>
      <c r="T480" s="10">
        <f t="shared" si="31"/>
        <v>42095.535983796297</v>
      </c>
    </row>
    <row r="481" spans="1:20" ht="49" x14ac:dyDescent="0.25">
      <c r="A481" s="6">
        <f t="shared" si="28"/>
        <v>32.56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41904.074479166666</v>
      </c>
      <c r="T481" s="10">
        <f t="shared" si="31"/>
        <v>41964.11614583333</v>
      </c>
    </row>
    <row r="482" spans="1:20" ht="49" x14ac:dyDescent="0.25">
      <c r="A482" s="6">
        <f t="shared" si="28"/>
        <v>19.410000000000004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41465.166840277772</v>
      </c>
      <c r="T482" s="10">
        <f t="shared" si="31"/>
        <v>41495.166840277772</v>
      </c>
    </row>
    <row r="483" spans="1:20" ht="49" x14ac:dyDescent="0.25">
      <c r="A483" s="6">
        <f t="shared" si="28"/>
        <v>6.100000000000005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41162.33899305555</v>
      </c>
      <c r="T483" s="10">
        <f t="shared" si="31"/>
        <v>41192.33899305555</v>
      </c>
    </row>
    <row r="484" spans="1:20" ht="49" x14ac:dyDescent="0.25">
      <c r="A484" s="6">
        <f t="shared" si="28"/>
        <v>0.10000000000000009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42447.56354166667</v>
      </c>
      <c r="T484" s="10">
        <f t="shared" si="31"/>
        <v>42474.273611111108</v>
      </c>
    </row>
    <row r="485" spans="1:20" ht="49" x14ac:dyDescent="0.25">
      <c r="A485" s="6">
        <f t="shared" si="28"/>
        <v>50.2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41242.864259259259</v>
      </c>
      <c r="T485" s="10">
        <f t="shared" si="31"/>
        <v>41302.864259259259</v>
      </c>
    </row>
    <row r="486" spans="1:20" ht="65" x14ac:dyDescent="0.25">
      <c r="A486" s="6">
        <f t="shared" si="28"/>
        <v>0.18624999999999892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42272.606157407405</v>
      </c>
      <c r="T486" s="10">
        <f t="shared" si="31"/>
        <v>42313.647824074076</v>
      </c>
    </row>
    <row r="487" spans="1:20" ht="33" x14ac:dyDescent="0.25">
      <c r="A487" s="6">
        <f t="shared" si="28"/>
        <v>21.906971229845084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41381.172442129624</v>
      </c>
      <c r="T487" s="10">
        <f t="shared" si="31"/>
        <v>41411.172442129624</v>
      </c>
    </row>
    <row r="488" spans="1:20" ht="49" x14ac:dyDescent="0.25">
      <c r="A488" s="6">
        <f t="shared" si="28"/>
        <v>9.0909090909141455E-3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41761.609247685185</v>
      </c>
      <c r="T488" s="10">
        <f t="shared" si="31"/>
        <v>41791.609247685185</v>
      </c>
    </row>
    <row r="489" spans="1:20" ht="49" x14ac:dyDescent="0.25">
      <c r="A489" s="6">
        <f t="shared" si="28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42669.261504629627</v>
      </c>
      <c r="T489" s="10">
        <f t="shared" si="31"/>
        <v>42729.303171296291</v>
      </c>
    </row>
    <row r="490" spans="1:20" ht="33" x14ac:dyDescent="0.25">
      <c r="A490" s="6">
        <f t="shared" si="28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42713.72106481481</v>
      </c>
      <c r="T490" s="10">
        <f t="shared" si="31"/>
        <v>42743.72106481481</v>
      </c>
    </row>
    <row r="491" spans="1:20" ht="49" x14ac:dyDescent="0.25">
      <c r="A491" s="6">
        <f t="shared" si="28"/>
        <v>0.28667813379201768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40882.148333333331</v>
      </c>
      <c r="T491" s="10">
        <f t="shared" si="31"/>
        <v>40913.147916666661</v>
      </c>
    </row>
    <row r="492" spans="1:20" ht="18" x14ac:dyDescent="0.25">
      <c r="A492" s="6">
        <f t="shared" si="28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41113.635243055556</v>
      </c>
      <c r="T492" s="10">
        <f t="shared" si="31"/>
        <v>41143.635243055556</v>
      </c>
    </row>
    <row r="493" spans="1:20" ht="49" x14ac:dyDescent="0.25">
      <c r="A493" s="6">
        <f t="shared" si="28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42366.649293981485</v>
      </c>
      <c r="T493" s="10">
        <f t="shared" si="31"/>
        <v>42396.649293981485</v>
      </c>
    </row>
    <row r="494" spans="1:20" ht="49" x14ac:dyDescent="0.25">
      <c r="A494" s="6">
        <f t="shared" si="28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42595.701736111114</v>
      </c>
      <c r="T494" s="10">
        <f t="shared" si="31"/>
        <v>42655.701736111114</v>
      </c>
    </row>
    <row r="495" spans="1:20" ht="49" x14ac:dyDescent="0.25">
      <c r="A495" s="6">
        <f t="shared" si="28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42114.392800925918</v>
      </c>
      <c r="T495" s="10">
        <f t="shared" si="31"/>
        <v>42144.392800925918</v>
      </c>
    </row>
    <row r="496" spans="1:20" ht="49" x14ac:dyDescent="0.25">
      <c r="A496" s="6">
        <f t="shared" si="28"/>
        <v>0.15500000000000513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41799.49728009259</v>
      </c>
      <c r="T496" s="10">
        <f t="shared" si="31"/>
        <v>41822.791666666664</v>
      </c>
    </row>
    <row r="497" spans="1:20" ht="49" x14ac:dyDescent="0.25">
      <c r="A497" s="6">
        <f t="shared" si="28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42171.494270833333</v>
      </c>
      <c r="T497" s="10">
        <f t="shared" si="31"/>
        <v>42201.494270833333</v>
      </c>
    </row>
    <row r="498" spans="1:20" ht="33" x14ac:dyDescent="0.25">
      <c r="A498" s="6">
        <f t="shared" si="28"/>
        <v>1.6666666666664831E-3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41620.598078703704</v>
      </c>
      <c r="T498" s="10">
        <f t="shared" si="31"/>
        <v>41680.598078703704</v>
      </c>
    </row>
    <row r="499" spans="1:20" ht="18" x14ac:dyDescent="0.25">
      <c r="A499" s="6">
        <f t="shared" si="28"/>
        <v>0.66964285714286031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41944.704456018517</v>
      </c>
      <c r="T499" s="10">
        <f t="shared" si="31"/>
        <v>41997.874999999993</v>
      </c>
    </row>
    <row r="500" spans="1:20" ht="49" x14ac:dyDescent="0.25">
      <c r="A500" s="6">
        <f t="shared" si="28"/>
        <v>4.5985132395404582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40858.428807870368</v>
      </c>
      <c r="T500" s="10">
        <f t="shared" si="31"/>
        <v>40900.428807870368</v>
      </c>
    </row>
    <row r="501" spans="1:20" ht="65" x14ac:dyDescent="0.25">
      <c r="A501" s="6">
        <f t="shared" si="28"/>
        <v>9.5500000000000025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40043.562129629623</v>
      </c>
      <c r="T501" s="10">
        <f t="shared" si="31"/>
        <v>40098.540972222218</v>
      </c>
    </row>
    <row r="502" spans="1:20" ht="65" x14ac:dyDescent="0.25">
      <c r="A502" s="6">
        <f t="shared" si="28"/>
        <v>3.3076923076923115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40247.552673611113</v>
      </c>
      <c r="T502" s="10">
        <f t="shared" si="31"/>
        <v>40306.594444444439</v>
      </c>
    </row>
    <row r="503" spans="1:20" ht="49" x14ac:dyDescent="0.25">
      <c r="A503" s="6">
        <f t="shared" si="28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40702.901053240741</v>
      </c>
      <c r="T503" s="10">
        <f t="shared" si="31"/>
        <v>40732.901053240741</v>
      </c>
    </row>
    <row r="504" spans="1:20" ht="49" x14ac:dyDescent="0.25">
      <c r="A504" s="6">
        <f t="shared" si="28"/>
        <v>1.1499999999999955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40956.220196759255</v>
      </c>
      <c r="T504" s="10">
        <f t="shared" si="31"/>
        <v>40986.178530092591</v>
      </c>
    </row>
    <row r="505" spans="1:20" ht="49" x14ac:dyDescent="0.25">
      <c r="A505" s="6">
        <f t="shared" si="28"/>
        <v>1.7538461538461503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41991.193321759252</v>
      </c>
      <c r="T505" s="10">
        <f t="shared" si="31"/>
        <v>42021.193321759252</v>
      </c>
    </row>
    <row r="506" spans="1:20" ht="49" x14ac:dyDescent="0.25">
      <c r="A506" s="6">
        <f t="shared" si="28"/>
        <v>1.3673469387755155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40949.650312499994</v>
      </c>
      <c r="T506" s="10">
        <f t="shared" si="31"/>
        <v>41009.60864583333</v>
      </c>
    </row>
    <row r="507" spans="1:20" ht="49" x14ac:dyDescent="0.25">
      <c r="A507" s="6">
        <f t="shared" si="28"/>
        <v>0.43333333333333002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42317.764884259253</v>
      </c>
      <c r="T507" s="10">
        <f t="shared" si="31"/>
        <v>42362.764884259253</v>
      </c>
    </row>
    <row r="508" spans="1:20" ht="49" x14ac:dyDescent="0.25">
      <c r="A508" s="6">
        <f t="shared" si="28"/>
        <v>0.12499999999999734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41466.218981481477</v>
      </c>
      <c r="T508" s="10">
        <f t="shared" si="31"/>
        <v>41496.218981481477</v>
      </c>
    </row>
    <row r="509" spans="1:20" ht="49" x14ac:dyDescent="0.25">
      <c r="A509" s="6">
        <f t="shared" si="28"/>
        <v>3.2000000000000028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41156.625659722216</v>
      </c>
      <c r="T509" s="10">
        <f t="shared" si="31"/>
        <v>41201.625659722216</v>
      </c>
    </row>
    <row r="510" spans="1:20" ht="49" x14ac:dyDescent="0.25">
      <c r="A510" s="6">
        <f t="shared" si="28"/>
        <v>0.80000000000000071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40994.690983796296</v>
      </c>
      <c r="T510" s="10">
        <f t="shared" si="31"/>
        <v>41054.259722222218</v>
      </c>
    </row>
    <row r="511" spans="1:20" ht="49" x14ac:dyDescent="0.25">
      <c r="A511" s="6">
        <f t="shared" si="28"/>
        <v>0.20000000000000018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42153.298263888886</v>
      </c>
      <c r="T511" s="10">
        <f t="shared" si="31"/>
        <v>42183.298263888886</v>
      </c>
    </row>
    <row r="512" spans="1:20" ht="49" x14ac:dyDescent="0.25">
      <c r="A512" s="6">
        <f t="shared" si="28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42399.843043981477</v>
      </c>
      <c r="T512" s="10">
        <f t="shared" si="31"/>
        <v>42429.843043981477</v>
      </c>
    </row>
    <row r="513" spans="1:20" ht="49" x14ac:dyDescent="0.25">
      <c r="A513" s="6">
        <f t="shared" si="28"/>
        <v>3.0000000000000027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41339.96969907407</v>
      </c>
      <c r="T513" s="10">
        <f t="shared" si="31"/>
        <v>41369.928032407406</v>
      </c>
    </row>
    <row r="514" spans="1:20" ht="49" x14ac:dyDescent="0.25">
      <c r="A514" s="6">
        <f t="shared" si="28"/>
        <v>0.13750000000000151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42649.408877314818</v>
      </c>
      <c r="T514" s="10">
        <f t="shared" si="31"/>
        <v>42694.450543981475</v>
      </c>
    </row>
    <row r="515" spans="1:20" ht="33" x14ac:dyDescent="0.25">
      <c r="A515" s="6">
        <f t="shared" ref="A515:A578" si="32">((F515-E515)/E515+1)*100</f>
        <v>13.924000000000003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>
        <f t="shared" ref="P515:P578" si="33">F515/M515</f>
        <v>102.38235294117646</v>
      </c>
      <c r="Q515" t="s">
        <v>8310</v>
      </c>
      <c r="R515" t="s">
        <v>8316</v>
      </c>
      <c r="S515" s="10">
        <f t="shared" ref="S515:S578" si="34">(((K515/60)/60)/24)+DATE(1970,1,1)+(-8/24)</f>
        <v>42552.320659722223</v>
      </c>
      <c r="T515" s="10">
        <f t="shared" ref="T515:T578" si="35">(((J515/60)/60)/24)+DATE(1970,1,1)+(-8/24)</f>
        <v>42596.958333333336</v>
      </c>
    </row>
    <row r="516" spans="1:20" ht="49" x14ac:dyDescent="0.25">
      <c r="A516" s="6">
        <f t="shared" si="32"/>
        <v>3.3333333333333326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41830.280636574069</v>
      </c>
      <c r="T516" s="10">
        <f t="shared" si="35"/>
        <v>41860.280636574069</v>
      </c>
    </row>
    <row r="517" spans="1:20" ht="49" x14ac:dyDescent="0.25">
      <c r="A517" s="6">
        <f t="shared" si="32"/>
        <v>25.41340206185567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42327.157418981478</v>
      </c>
      <c r="T517" s="10">
        <f t="shared" si="35"/>
        <v>42367.157418981478</v>
      </c>
    </row>
    <row r="518" spans="1:20" ht="33" x14ac:dyDescent="0.25">
      <c r="A518" s="6">
        <f t="shared" si="32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42091.445370370369</v>
      </c>
      <c r="T518" s="10">
        <f t="shared" si="35"/>
        <v>42151.445370370369</v>
      </c>
    </row>
    <row r="519" spans="1:20" ht="49" x14ac:dyDescent="0.25">
      <c r="A519" s="6">
        <f t="shared" si="32"/>
        <v>1.3666666666666716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42738.281956018516</v>
      </c>
      <c r="T519" s="10">
        <f t="shared" si="35"/>
        <v>42768.281956018516</v>
      </c>
    </row>
    <row r="520" spans="1:20" ht="49" x14ac:dyDescent="0.25">
      <c r="A520" s="6">
        <f t="shared" si="32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42223.282685185179</v>
      </c>
      <c r="T520" s="10">
        <f t="shared" si="35"/>
        <v>42253.281944444439</v>
      </c>
    </row>
    <row r="521" spans="1:20" ht="49" x14ac:dyDescent="0.25">
      <c r="A521" s="6">
        <f t="shared" si="32"/>
        <v>22.881426547787687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41218.058113425926</v>
      </c>
      <c r="T521" s="10">
        <f t="shared" si="35"/>
        <v>41248.058113425926</v>
      </c>
    </row>
    <row r="522" spans="1:20" ht="49" x14ac:dyDescent="0.25">
      <c r="A522" s="6">
        <f t="shared" si="32"/>
        <v>102.1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42318.368761574071</v>
      </c>
      <c r="T522" s="10">
        <f t="shared" si="35"/>
        <v>42348.368761574071</v>
      </c>
    </row>
    <row r="523" spans="1:20" ht="49" x14ac:dyDescent="0.25">
      <c r="A523" s="6">
        <f t="shared" si="32"/>
        <v>104.64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42645.759479166663</v>
      </c>
      <c r="T523" s="10">
        <f t="shared" si="35"/>
        <v>42674.874305555553</v>
      </c>
    </row>
    <row r="524" spans="1:20" ht="49" x14ac:dyDescent="0.25">
      <c r="A524" s="6">
        <f t="shared" si="32"/>
        <v>114.66666666666667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42429.707465277774</v>
      </c>
      <c r="T524" s="10">
        <f t="shared" si="35"/>
        <v>42449.665798611109</v>
      </c>
    </row>
    <row r="525" spans="1:20" ht="49" x14ac:dyDescent="0.25">
      <c r="A525" s="6">
        <f t="shared" si="32"/>
        <v>120.6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42237.799490740734</v>
      </c>
      <c r="T525" s="10">
        <f t="shared" si="35"/>
        <v>42267.799490740734</v>
      </c>
    </row>
    <row r="526" spans="1:20" ht="49" x14ac:dyDescent="0.25">
      <c r="A526" s="6">
        <f t="shared" si="32"/>
        <v>108.67285714285715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42492.383900462963</v>
      </c>
      <c r="T526" s="10">
        <f t="shared" si="35"/>
        <v>42522.383900462963</v>
      </c>
    </row>
    <row r="527" spans="1:20" ht="49" x14ac:dyDescent="0.25">
      <c r="A527" s="6">
        <f t="shared" si="32"/>
        <v>100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41850.067604166667</v>
      </c>
      <c r="T527" s="10">
        <f t="shared" si="35"/>
        <v>41895.067604166667</v>
      </c>
    </row>
    <row r="528" spans="1:20" ht="49" x14ac:dyDescent="0.25">
      <c r="A528" s="6">
        <f t="shared" si="32"/>
        <v>114.00000000000001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42192.258611111109</v>
      </c>
      <c r="T528" s="10">
        <f t="shared" si="35"/>
        <v>42223.374999999993</v>
      </c>
    </row>
    <row r="529" spans="1:20" ht="49" x14ac:dyDescent="0.25">
      <c r="A529" s="6">
        <f t="shared" si="32"/>
        <v>100.85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42752.872291666667</v>
      </c>
      <c r="T529" s="10">
        <f t="shared" si="35"/>
        <v>42783.336805555555</v>
      </c>
    </row>
    <row r="530" spans="1:20" ht="18" x14ac:dyDescent="0.25">
      <c r="A530" s="6">
        <f t="shared" si="32"/>
        <v>115.65217391304347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42155.58688657407</v>
      </c>
      <c r="T530" s="10">
        <f t="shared" si="35"/>
        <v>42176.555555555555</v>
      </c>
    </row>
    <row r="531" spans="1:20" ht="49" x14ac:dyDescent="0.25">
      <c r="A531" s="6">
        <f t="shared" si="32"/>
        <v>130.41666666666666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42724.697847222218</v>
      </c>
      <c r="T531" s="10">
        <f t="shared" si="35"/>
        <v>42745.874999999993</v>
      </c>
    </row>
    <row r="532" spans="1:20" ht="49" x14ac:dyDescent="0.25">
      <c r="A532" s="6">
        <f t="shared" si="32"/>
        <v>107.78267254038178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42157.257731481477</v>
      </c>
      <c r="T532" s="10">
        <f t="shared" si="35"/>
        <v>42178.749999999993</v>
      </c>
    </row>
    <row r="533" spans="1:20" ht="49" x14ac:dyDescent="0.25">
      <c r="A533" s="6">
        <f t="shared" si="32"/>
        <v>100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42675.731817129628</v>
      </c>
      <c r="T533" s="10">
        <f t="shared" si="35"/>
        <v>42720.957638888889</v>
      </c>
    </row>
    <row r="534" spans="1:20" ht="49" x14ac:dyDescent="0.25">
      <c r="A534" s="6">
        <f t="shared" si="32"/>
        <v>123.25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42472.673703703702</v>
      </c>
      <c r="T534" s="10">
        <f t="shared" si="35"/>
        <v>42502.673703703702</v>
      </c>
    </row>
    <row r="535" spans="1:20" ht="49" x14ac:dyDescent="0.25">
      <c r="A535" s="6">
        <f t="shared" si="32"/>
        <v>100.2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42482.101446759254</v>
      </c>
      <c r="T535" s="10">
        <f t="shared" si="35"/>
        <v>42506.101446759254</v>
      </c>
    </row>
    <row r="536" spans="1:20" ht="49" x14ac:dyDescent="0.25">
      <c r="A536" s="6">
        <f t="shared" si="32"/>
        <v>104.66666666666666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42270.477662037032</v>
      </c>
      <c r="T536" s="10">
        <f t="shared" si="35"/>
        <v>42309.624999999993</v>
      </c>
    </row>
    <row r="537" spans="1:20" ht="33" x14ac:dyDescent="0.25">
      <c r="A537" s="6">
        <f t="shared" si="32"/>
        <v>102.49999999999999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42711.211863425917</v>
      </c>
      <c r="T537" s="10">
        <f t="shared" si="35"/>
        <v>42741.211863425917</v>
      </c>
    </row>
    <row r="538" spans="1:20" ht="49" x14ac:dyDescent="0.25">
      <c r="A538" s="6">
        <f t="shared" si="32"/>
        <v>118.25757575757576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42179.011655092596</v>
      </c>
      <c r="T538" s="10">
        <f t="shared" si="35"/>
        <v>42219.416666666664</v>
      </c>
    </row>
    <row r="539" spans="1:20" ht="49" x14ac:dyDescent="0.25">
      <c r="A539" s="6">
        <f t="shared" si="32"/>
        <v>120.5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42282.435081018521</v>
      </c>
      <c r="T539" s="10">
        <f t="shared" si="35"/>
        <v>42312.476747685178</v>
      </c>
    </row>
    <row r="540" spans="1:20" ht="49" x14ac:dyDescent="0.25">
      <c r="A540" s="6">
        <f t="shared" si="32"/>
        <v>302.42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42473.461377314808</v>
      </c>
      <c r="T540" s="10">
        <f t="shared" si="35"/>
        <v>42503.461377314808</v>
      </c>
    </row>
    <row r="541" spans="1:20" ht="49" x14ac:dyDescent="0.25">
      <c r="A541" s="6">
        <f t="shared" si="32"/>
        <v>100.64400000000001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42534.716516203705</v>
      </c>
      <c r="T541" s="10">
        <f t="shared" si="35"/>
        <v>42555.716516203705</v>
      </c>
    </row>
    <row r="542" spans="1:20" ht="65" x14ac:dyDescent="0.25">
      <c r="A542" s="6">
        <f t="shared" si="32"/>
        <v>6.6666666666659324E-3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42009.483865740738</v>
      </c>
      <c r="T542" s="10">
        <f t="shared" si="35"/>
        <v>42039.483865740738</v>
      </c>
    </row>
    <row r="543" spans="1:20" ht="49" x14ac:dyDescent="0.25">
      <c r="A543" s="6">
        <f t="shared" si="32"/>
        <v>0.55555555555555358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42275.713356481479</v>
      </c>
      <c r="T543" s="10">
        <f t="shared" si="35"/>
        <v>42305.713356481479</v>
      </c>
    </row>
    <row r="544" spans="1:20" ht="49" x14ac:dyDescent="0.25">
      <c r="A544" s="6">
        <f t="shared" si="32"/>
        <v>4.0000000000040004E-4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42433.404120370367</v>
      </c>
      <c r="T544" s="10">
        <f t="shared" si="35"/>
        <v>42493.362453703703</v>
      </c>
    </row>
    <row r="545" spans="1:20" ht="49" x14ac:dyDescent="0.25">
      <c r="A545" s="6">
        <f t="shared" si="32"/>
        <v>0.31818181818181746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41913.75881944444</v>
      </c>
      <c r="T545" s="10">
        <f t="shared" si="35"/>
        <v>41943.75881944444</v>
      </c>
    </row>
    <row r="546" spans="1:20" ht="49" x14ac:dyDescent="0.25">
      <c r="A546" s="6">
        <f t="shared" si="32"/>
        <v>1.2000000000000011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42525.323611111111</v>
      </c>
      <c r="T546" s="10">
        <f t="shared" si="35"/>
        <v>42555.323611111111</v>
      </c>
    </row>
    <row r="547" spans="1:20" ht="49" x14ac:dyDescent="0.25">
      <c r="A547" s="6">
        <f t="shared" si="32"/>
        <v>27.383999999999997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42283.25913194444</v>
      </c>
      <c r="T547" s="10">
        <f t="shared" si="35"/>
        <v>42323.300798611112</v>
      </c>
    </row>
    <row r="548" spans="1:20" ht="49" x14ac:dyDescent="0.25">
      <c r="A548" s="6">
        <f t="shared" si="32"/>
        <v>8.6666666666668224E-2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42249.334664351853</v>
      </c>
      <c r="T548" s="10">
        <f t="shared" si="35"/>
        <v>42294.334664351853</v>
      </c>
    </row>
    <row r="549" spans="1:20" ht="49" x14ac:dyDescent="0.25">
      <c r="A549" s="6">
        <f t="shared" si="32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42380.363009259258</v>
      </c>
      <c r="T549" s="10">
        <f t="shared" si="35"/>
        <v>42410.363009259258</v>
      </c>
    </row>
    <row r="550" spans="1:20" ht="49" x14ac:dyDescent="0.25">
      <c r="A550" s="6">
        <f t="shared" si="32"/>
        <v>9.000000000000119E-2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42276.57</v>
      </c>
      <c r="T550" s="10">
        <f t="shared" si="35"/>
        <v>42306.57</v>
      </c>
    </row>
    <row r="551" spans="1:20" ht="49" x14ac:dyDescent="0.25">
      <c r="A551" s="6">
        <f t="shared" si="32"/>
        <v>2.72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42163.303495370368</v>
      </c>
      <c r="T551" s="10">
        <f t="shared" si="35"/>
        <v>42193.303495370368</v>
      </c>
    </row>
    <row r="552" spans="1:20" ht="49" x14ac:dyDescent="0.25">
      <c r="A552" s="6">
        <f t="shared" si="32"/>
        <v>0.70000000000000062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42753.34542824074</v>
      </c>
      <c r="T552" s="10">
        <f t="shared" si="35"/>
        <v>42765.874999999993</v>
      </c>
    </row>
    <row r="553" spans="1:20" ht="49" x14ac:dyDescent="0.25">
      <c r="A553" s="6">
        <f t="shared" si="32"/>
        <v>5.0413333333333306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42172.942407407405</v>
      </c>
      <c r="T553" s="10">
        <f t="shared" si="35"/>
        <v>42217.411805555552</v>
      </c>
    </row>
    <row r="554" spans="1:20" ht="49" x14ac:dyDescent="0.25">
      <c r="A554" s="6">
        <f t="shared" si="32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42318.283518518518</v>
      </c>
      <c r="T554" s="10">
        <f t="shared" si="35"/>
        <v>42378.283518518518</v>
      </c>
    </row>
    <row r="555" spans="1:20" ht="49" x14ac:dyDescent="0.25">
      <c r="A555" s="6">
        <f t="shared" si="32"/>
        <v>0.49200000000000355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41927.386469907404</v>
      </c>
      <c r="T555" s="10">
        <f t="shared" si="35"/>
        <v>41957.428136574068</v>
      </c>
    </row>
    <row r="556" spans="1:20" ht="49" x14ac:dyDescent="0.25">
      <c r="A556" s="6">
        <f t="shared" si="32"/>
        <v>36.589147286821714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41901.351527777777</v>
      </c>
      <c r="T556" s="10">
        <f t="shared" si="35"/>
        <v>41931.351527777777</v>
      </c>
    </row>
    <row r="557" spans="1:20" ht="49" x14ac:dyDescent="0.25">
      <c r="A557" s="6">
        <f t="shared" si="32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42503.020173611112</v>
      </c>
      <c r="T557" s="10">
        <f t="shared" si="35"/>
        <v>42533.020173611112</v>
      </c>
    </row>
    <row r="558" spans="1:20" ht="33" x14ac:dyDescent="0.25">
      <c r="A558" s="6">
        <f t="shared" si="32"/>
        <v>2.5000000000000022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42345.526817129627</v>
      </c>
      <c r="T558" s="10">
        <f t="shared" si="35"/>
        <v>42375.526817129627</v>
      </c>
    </row>
    <row r="559" spans="1:20" ht="49" x14ac:dyDescent="0.25">
      <c r="A559" s="6">
        <f t="shared" si="32"/>
        <v>0.91066666666667073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42676.608831018515</v>
      </c>
      <c r="T559" s="10">
        <f t="shared" si="35"/>
        <v>42706.650497685179</v>
      </c>
    </row>
    <row r="560" spans="1:20" ht="49" x14ac:dyDescent="0.25">
      <c r="A560" s="6">
        <f t="shared" si="32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42057.549826388888</v>
      </c>
      <c r="T560" s="10">
        <f t="shared" si="35"/>
        <v>42087.508159722223</v>
      </c>
    </row>
    <row r="561" spans="1:20" ht="49" x14ac:dyDescent="0.25">
      <c r="A561" s="6">
        <f t="shared" si="32"/>
        <v>2.083333333333659E-2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42320.949768518512</v>
      </c>
      <c r="T561" s="10">
        <f t="shared" si="35"/>
        <v>42350.949768518512</v>
      </c>
    </row>
    <row r="562" spans="1:20" ht="49" x14ac:dyDescent="0.25">
      <c r="A562" s="6">
        <f t="shared" si="32"/>
        <v>1.2000000000000899E-2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41960.438020833331</v>
      </c>
      <c r="T562" s="10">
        <f t="shared" si="35"/>
        <v>41990.438020833331</v>
      </c>
    </row>
    <row r="563" spans="1:20" ht="49" x14ac:dyDescent="0.25">
      <c r="A563" s="6">
        <f t="shared" si="32"/>
        <v>0.36666666666667069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42268.325381944444</v>
      </c>
      <c r="T563" s="10">
        <f t="shared" si="35"/>
        <v>42303.325381944444</v>
      </c>
    </row>
    <row r="564" spans="1:20" ht="49" x14ac:dyDescent="0.25">
      <c r="A564" s="6">
        <f t="shared" si="32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42692.05572916667</v>
      </c>
      <c r="T564" s="10">
        <f t="shared" si="35"/>
        <v>42722.05572916667</v>
      </c>
    </row>
    <row r="565" spans="1:20" ht="49" x14ac:dyDescent="0.25">
      <c r="A565" s="6">
        <f t="shared" si="32"/>
        <v>9.0666666666661122E-2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42021.736655092587</v>
      </c>
      <c r="T565" s="10">
        <f t="shared" si="35"/>
        <v>42051.736655092587</v>
      </c>
    </row>
    <row r="566" spans="1:20" ht="49" x14ac:dyDescent="0.25">
      <c r="A566" s="6">
        <f t="shared" si="32"/>
        <v>5.5555555555586444E-3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42411.609664351847</v>
      </c>
      <c r="T566" s="10">
        <f t="shared" si="35"/>
        <v>42441.609664351847</v>
      </c>
    </row>
    <row r="567" spans="1:20" ht="49" x14ac:dyDescent="0.25">
      <c r="A567" s="6">
        <f t="shared" si="32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42165.451956018522</v>
      </c>
      <c r="T567" s="10">
        <f t="shared" si="35"/>
        <v>42195.451956018522</v>
      </c>
    </row>
    <row r="568" spans="1:20" ht="49" x14ac:dyDescent="0.25">
      <c r="A568" s="6">
        <f t="shared" si="32"/>
        <v>1.9999999999997797E-2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42535.351076388884</v>
      </c>
      <c r="T568" s="10">
        <f t="shared" si="35"/>
        <v>42565.351076388884</v>
      </c>
    </row>
    <row r="569" spans="1:20" ht="49" x14ac:dyDescent="0.25">
      <c r="A569" s="6">
        <f t="shared" si="32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41975.509189814817</v>
      </c>
      <c r="T569" s="10">
        <f t="shared" si="35"/>
        <v>42005.509189814817</v>
      </c>
    </row>
    <row r="570" spans="1:20" ht="65" x14ac:dyDescent="0.25">
      <c r="A570" s="6">
        <f t="shared" si="32"/>
        <v>1.0000000000000009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42348.588229166664</v>
      </c>
      <c r="T570" s="10">
        <f t="shared" si="35"/>
        <v>42385.124999999993</v>
      </c>
    </row>
    <row r="571" spans="1:20" ht="49" x14ac:dyDescent="0.25">
      <c r="A571" s="6">
        <f t="shared" si="32"/>
        <v>0.80000000000000071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42340.514027777775</v>
      </c>
      <c r="T571" s="10">
        <f t="shared" si="35"/>
        <v>42370.514027777775</v>
      </c>
    </row>
    <row r="572" spans="1:20" ht="33" x14ac:dyDescent="0.25">
      <c r="A572" s="6">
        <f t="shared" si="32"/>
        <v>0.16705882352940904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42388.464918981481</v>
      </c>
      <c r="T572" s="10">
        <f t="shared" si="35"/>
        <v>42418.464918981481</v>
      </c>
    </row>
    <row r="573" spans="1:20" ht="49" x14ac:dyDescent="0.25">
      <c r="A573" s="6">
        <f t="shared" si="32"/>
        <v>0.42400000000000215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42192.482905092591</v>
      </c>
      <c r="T573" s="10">
        <f t="shared" si="35"/>
        <v>42211.832638888889</v>
      </c>
    </row>
    <row r="574" spans="1:20" ht="49" x14ac:dyDescent="0.25">
      <c r="A574" s="6">
        <f t="shared" si="32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42282.382962962954</v>
      </c>
      <c r="T574" s="10">
        <f t="shared" si="35"/>
        <v>42312.424629629626</v>
      </c>
    </row>
    <row r="575" spans="1:20" ht="49" x14ac:dyDescent="0.25">
      <c r="A575" s="6">
        <f t="shared" si="32"/>
        <v>0.38925389253892106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41962.716793981475</v>
      </c>
      <c r="T575" s="10">
        <f t="shared" si="35"/>
        <v>42021.716666666667</v>
      </c>
    </row>
    <row r="576" spans="1:20" ht="49" x14ac:dyDescent="0.25">
      <c r="A576" s="6">
        <f t="shared" si="32"/>
        <v>0.71556350626118537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42632.110034722216</v>
      </c>
      <c r="T576" s="10">
        <f t="shared" si="35"/>
        <v>42662.110034722216</v>
      </c>
    </row>
    <row r="577" spans="1:20" ht="49" x14ac:dyDescent="0.25">
      <c r="A577" s="6">
        <f t="shared" si="32"/>
        <v>0.43166666666666353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42138.359293981477</v>
      </c>
      <c r="T577" s="10">
        <f t="shared" si="35"/>
        <v>42168.359293981477</v>
      </c>
    </row>
    <row r="578" spans="1:20" ht="49" x14ac:dyDescent="0.25">
      <c r="A578" s="6">
        <f t="shared" si="32"/>
        <v>1.2499999999970868E-3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42031.138333333329</v>
      </c>
      <c r="T578" s="10">
        <f t="shared" si="35"/>
        <v>42091.096666666665</v>
      </c>
    </row>
    <row r="579" spans="1:20" ht="49" x14ac:dyDescent="0.25">
      <c r="A579" s="6">
        <f t="shared" ref="A579:A642" si="36">((F579-E579)/E579+1)*100</f>
        <v>0.20000000000000018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>
        <f t="shared" ref="P579:P642" si="37">F579/M579</f>
        <v>10</v>
      </c>
      <c r="Q579" t="s">
        <v>8319</v>
      </c>
      <c r="R579" t="s">
        <v>8320</v>
      </c>
      <c r="S579" s="10">
        <f t="shared" ref="S579:S642" si="38">(((K579/60)/60)/24)+DATE(1970,1,1)+(-8/24)</f>
        <v>42450.255810185183</v>
      </c>
      <c r="T579" s="10">
        <f t="shared" ref="T579:T642" si="39">(((J579/60)/60)/24)+DATE(1970,1,1)+(-8/24)</f>
        <v>42510.255810185183</v>
      </c>
    </row>
    <row r="580" spans="1:20" ht="33" x14ac:dyDescent="0.25">
      <c r="A580" s="6">
        <f t="shared" si="36"/>
        <v>1.1200000000000099E-2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42230.245289351849</v>
      </c>
      <c r="T580" s="10">
        <f t="shared" si="39"/>
        <v>42254.245289351849</v>
      </c>
    </row>
    <row r="581" spans="1:20" ht="33" x14ac:dyDescent="0.25">
      <c r="A581" s="6">
        <f t="shared" si="36"/>
        <v>1.4583333333333282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41968.518784722219</v>
      </c>
      <c r="T581" s="10">
        <f t="shared" si="39"/>
        <v>41998.518784722219</v>
      </c>
    </row>
    <row r="582" spans="1:20" ht="49" x14ac:dyDescent="0.25">
      <c r="A582" s="6">
        <f t="shared" si="36"/>
        <v>3.3333333333329662E-2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42605.574849537035</v>
      </c>
      <c r="T582" s="10">
        <f t="shared" si="39"/>
        <v>42635.574849537035</v>
      </c>
    </row>
    <row r="583" spans="1:20" ht="49" x14ac:dyDescent="0.25">
      <c r="A583" s="6">
        <f t="shared" si="36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42187.679444444446</v>
      </c>
      <c r="T583" s="10">
        <f t="shared" si="39"/>
        <v>42217.679444444446</v>
      </c>
    </row>
    <row r="584" spans="1:20" ht="49" x14ac:dyDescent="0.25">
      <c r="A584" s="6">
        <f t="shared" si="36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42055.406469907401</v>
      </c>
      <c r="T584" s="10">
        <f t="shared" si="39"/>
        <v>42078.416666666664</v>
      </c>
    </row>
    <row r="585" spans="1:20" ht="33" x14ac:dyDescent="0.25">
      <c r="A585" s="6">
        <f t="shared" si="36"/>
        <v>1.1111111111106187E-2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42052.605173611104</v>
      </c>
      <c r="T585" s="10">
        <f t="shared" si="39"/>
        <v>42082.563506944447</v>
      </c>
    </row>
    <row r="586" spans="1:20" ht="33" x14ac:dyDescent="0.25">
      <c r="A586" s="6">
        <f t="shared" si="36"/>
        <v>1.0000000000000009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42049.383287037032</v>
      </c>
      <c r="T586" s="10">
        <f t="shared" si="39"/>
        <v>42079.341620370367</v>
      </c>
    </row>
    <row r="587" spans="1:20" ht="49" x14ac:dyDescent="0.25">
      <c r="A587" s="6">
        <f t="shared" si="36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42283.057604166665</v>
      </c>
      <c r="T587" s="10">
        <f t="shared" si="39"/>
        <v>42338.666666666664</v>
      </c>
    </row>
    <row r="588" spans="1:20" ht="49" x14ac:dyDescent="0.25">
      <c r="A588" s="6">
        <f t="shared" si="36"/>
        <v>0.56000000000000494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42020.520914351851</v>
      </c>
      <c r="T588" s="10">
        <f t="shared" si="39"/>
        <v>42050.520914351851</v>
      </c>
    </row>
    <row r="589" spans="1:20" ht="81" x14ac:dyDescent="0.25">
      <c r="A589" s="6">
        <f t="shared" si="36"/>
        <v>9.0833333333333321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42080.423993055556</v>
      </c>
      <c r="T589" s="10">
        <f t="shared" si="39"/>
        <v>42110.423993055556</v>
      </c>
    </row>
    <row r="590" spans="1:20" ht="49" x14ac:dyDescent="0.25">
      <c r="A590" s="6">
        <f t="shared" si="36"/>
        <v>3.3444444444444499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42631.43618055556</v>
      </c>
      <c r="T590" s="10">
        <f t="shared" si="39"/>
        <v>42691.477847222217</v>
      </c>
    </row>
    <row r="591" spans="1:20" ht="18" x14ac:dyDescent="0.25">
      <c r="A591" s="6">
        <f t="shared" si="36"/>
        <v>1.3333333333331865E-2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42178.281238425923</v>
      </c>
      <c r="T591" s="10">
        <f t="shared" si="39"/>
        <v>42193.281238425923</v>
      </c>
    </row>
    <row r="592" spans="1:20" ht="49" x14ac:dyDescent="0.25">
      <c r="A592" s="6">
        <f t="shared" si="36"/>
        <v>4.4599999999999973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42377.22142361111</v>
      </c>
      <c r="T592" s="10">
        <f t="shared" si="39"/>
        <v>42408.209027777775</v>
      </c>
    </row>
    <row r="593" spans="1:20" ht="49" x14ac:dyDescent="0.25">
      <c r="A593" s="6">
        <f t="shared" si="36"/>
        <v>6.0999999999999943E-2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42177.209837962961</v>
      </c>
      <c r="T593" s="10">
        <f t="shared" si="39"/>
        <v>42207.209837962961</v>
      </c>
    </row>
    <row r="594" spans="1:20" ht="49" x14ac:dyDescent="0.25">
      <c r="A594" s="6">
        <f t="shared" si="36"/>
        <v>3.3333333333333326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41945.898842592593</v>
      </c>
      <c r="T594" s="10">
        <f t="shared" si="39"/>
        <v>41975.898842592585</v>
      </c>
    </row>
    <row r="595" spans="1:20" ht="49" x14ac:dyDescent="0.25">
      <c r="A595" s="6">
        <f t="shared" si="36"/>
        <v>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42070.344270833331</v>
      </c>
      <c r="T595" s="10">
        <f t="shared" si="39"/>
        <v>42100.302604166667</v>
      </c>
    </row>
    <row r="596" spans="1:20" ht="33" x14ac:dyDescent="0.25">
      <c r="A596" s="6">
        <f t="shared" si="36"/>
        <v>0.10400000000000409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42446.446828703702</v>
      </c>
      <c r="T596" s="10">
        <f t="shared" si="39"/>
        <v>42476.446828703702</v>
      </c>
    </row>
    <row r="597" spans="1:20" ht="49" x14ac:dyDescent="0.25">
      <c r="A597" s="6">
        <f t="shared" si="36"/>
        <v>0.42600000000000415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42082.736550925918</v>
      </c>
      <c r="T597" s="10">
        <f t="shared" si="39"/>
        <v>42127.736550925918</v>
      </c>
    </row>
    <row r="598" spans="1:20" ht="33" x14ac:dyDescent="0.25">
      <c r="A598" s="6">
        <f t="shared" si="36"/>
        <v>2.9999999999996696E-2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42646.563564814809</v>
      </c>
      <c r="T598" s="10">
        <f t="shared" si="39"/>
        <v>42676.563564814809</v>
      </c>
    </row>
    <row r="599" spans="1:20" ht="49" x14ac:dyDescent="0.25">
      <c r="A599" s="6">
        <f t="shared" si="36"/>
        <v>0.2666666666666706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42545.371932870366</v>
      </c>
      <c r="T599" s="10">
        <f t="shared" si="39"/>
        <v>42582.333333333336</v>
      </c>
    </row>
    <row r="600" spans="1:20" ht="33" x14ac:dyDescent="0.25">
      <c r="A600" s="6">
        <f t="shared" si="36"/>
        <v>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41947.668761574074</v>
      </c>
      <c r="T600" s="10">
        <f t="shared" si="39"/>
        <v>41977.668761574074</v>
      </c>
    </row>
    <row r="601" spans="1:20" ht="49" x14ac:dyDescent="0.25">
      <c r="A601" s="6">
        <f t="shared" si="36"/>
        <v>6.1999999999995392E-2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42047.479189814818</v>
      </c>
      <c r="T601" s="10">
        <f t="shared" si="39"/>
        <v>42071.302777777775</v>
      </c>
    </row>
    <row r="602" spans="1:20" ht="33" x14ac:dyDescent="0.25">
      <c r="A602" s="6">
        <f t="shared" si="36"/>
        <v>2.0000000000000018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42073.464837962958</v>
      </c>
      <c r="T602" s="10">
        <f t="shared" si="39"/>
        <v>42133.464837962958</v>
      </c>
    </row>
    <row r="603" spans="1:20" ht="49" x14ac:dyDescent="0.25">
      <c r="A603" s="6">
        <f t="shared" si="36"/>
        <v>1.4000000000000012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41969.52475694444</v>
      </c>
      <c r="T603" s="10">
        <f t="shared" si="39"/>
        <v>41999.52475694444</v>
      </c>
    </row>
    <row r="604" spans="1:20" ht="49" x14ac:dyDescent="0.25">
      <c r="A604" s="6">
        <f t="shared" si="36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42143.460821759254</v>
      </c>
      <c r="T604" s="10">
        <f t="shared" si="39"/>
        <v>42173.460821759254</v>
      </c>
    </row>
    <row r="605" spans="1:20" ht="49" x14ac:dyDescent="0.25">
      <c r="A605" s="6">
        <f t="shared" si="36"/>
        <v>3.933466666666674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41835.305821759255</v>
      </c>
      <c r="T605" s="10">
        <f t="shared" si="39"/>
        <v>41865.305821759255</v>
      </c>
    </row>
    <row r="606" spans="1:20" ht="49" x14ac:dyDescent="0.25">
      <c r="A606" s="6">
        <f t="shared" si="36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41848.702037037037</v>
      </c>
      <c r="T606" s="10">
        <f t="shared" si="39"/>
        <v>41878.702037037037</v>
      </c>
    </row>
    <row r="607" spans="1:20" ht="33" x14ac:dyDescent="0.25">
      <c r="A607" s="6">
        <f t="shared" si="36"/>
        <v>2.62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42194.02439814814</v>
      </c>
      <c r="T607" s="10">
        <f t="shared" si="39"/>
        <v>42239.02439814814</v>
      </c>
    </row>
    <row r="608" spans="1:20" ht="49" x14ac:dyDescent="0.25">
      <c r="A608" s="6">
        <f t="shared" si="36"/>
        <v>0.20000000000000018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42102.317233796297</v>
      </c>
      <c r="T608" s="10">
        <f t="shared" si="39"/>
        <v>42148.291666666664</v>
      </c>
    </row>
    <row r="609" spans="1:20" ht="49" x14ac:dyDescent="0.25">
      <c r="A609" s="6">
        <f t="shared" si="36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42300.492314814815</v>
      </c>
      <c r="T609" s="10">
        <f t="shared" si="39"/>
        <v>42330.53398148148</v>
      </c>
    </row>
    <row r="610" spans="1:20" ht="49" x14ac:dyDescent="0.25">
      <c r="A610" s="6">
        <f t="shared" si="36"/>
        <v>0.97399999999999709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42140.587731481479</v>
      </c>
      <c r="T610" s="10">
        <f t="shared" si="39"/>
        <v>42170.587731481479</v>
      </c>
    </row>
    <row r="611" spans="1:20" ht="49" x14ac:dyDescent="0.25">
      <c r="A611" s="6">
        <f t="shared" si="36"/>
        <v>0.64102564102563875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42306.700740740744</v>
      </c>
      <c r="T611" s="10">
        <f t="shared" si="39"/>
        <v>42336.742407407401</v>
      </c>
    </row>
    <row r="612" spans="1:20" ht="49" x14ac:dyDescent="0.25">
      <c r="A612" s="6">
        <f t="shared" si="36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42086.497523148144</v>
      </c>
      <c r="T612" s="10">
        <f t="shared" si="39"/>
        <v>42116.497523148144</v>
      </c>
    </row>
    <row r="613" spans="1:20" ht="49" x14ac:dyDescent="0.25">
      <c r="A613" s="6">
        <f t="shared" si="36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42328.227280092593</v>
      </c>
      <c r="T613" s="10">
        <f t="shared" si="39"/>
        <v>42388.227280092593</v>
      </c>
    </row>
    <row r="614" spans="1:20" ht="33" x14ac:dyDescent="0.25">
      <c r="A614" s="6">
        <f t="shared" si="36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42584.698449074065</v>
      </c>
      <c r="T614" s="10">
        <f t="shared" si="39"/>
        <v>42614.698449074065</v>
      </c>
    </row>
    <row r="615" spans="1:20" ht="49" x14ac:dyDescent="0.25">
      <c r="A615" s="6">
        <f t="shared" si="36"/>
        <v>21.363333333333333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42247.163425925923</v>
      </c>
      <c r="T615" s="10">
        <f t="shared" si="39"/>
        <v>42277.874305555553</v>
      </c>
    </row>
    <row r="616" spans="1:20" ht="49" x14ac:dyDescent="0.25">
      <c r="A616" s="6">
        <f t="shared" si="36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42514.728472222218</v>
      </c>
      <c r="T616" s="10">
        <f t="shared" si="39"/>
        <v>42544.728472222218</v>
      </c>
    </row>
    <row r="617" spans="1:20" ht="49" x14ac:dyDescent="0.25">
      <c r="A617" s="6">
        <f t="shared" si="36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42241.788877314808</v>
      </c>
      <c r="T617" s="10">
        <f t="shared" si="39"/>
        <v>42271.788877314808</v>
      </c>
    </row>
    <row r="618" spans="1:20" ht="49" x14ac:dyDescent="0.25">
      <c r="A618" s="6">
        <f t="shared" si="36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42761.042905092596</v>
      </c>
      <c r="T618" s="10">
        <f t="shared" si="39"/>
        <v>42791.042905092596</v>
      </c>
    </row>
    <row r="619" spans="1:20" ht="49" x14ac:dyDescent="0.25">
      <c r="A619" s="6">
        <f t="shared" si="36"/>
        <v>3.0000000000000027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42087.009756944441</v>
      </c>
      <c r="T619" s="10">
        <f t="shared" si="39"/>
        <v>42132.009756944441</v>
      </c>
    </row>
    <row r="620" spans="1:20" ht="49" x14ac:dyDescent="0.25">
      <c r="A620" s="6">
        <f t="shared" si="36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42317.47688657407</v>
      </c>
      <c r="T620" s="10">
        <f t="shared" si="39"/>
        <v>42347.47688657407</v>
      </c>
    </row>
    <row r="621" spans="1:20" ht="33" x14ac:dyDescent="0.25">
      <c r="A621" s="6">
        <f t="shared" si="36"/>
        <v>4.0000000001150227E-5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41908.317013888889</v>
      </c>
      <c r="T621" s="10">
        <f t="shared" si="39"/>
        <v>41968.358680555553</v>
      </c>
    </row>
    <row r="622" spans="1:20" ht="49" x14ac:dyDescent="0.25">
      <c r="A622" s="6">
        <f t="shared" si="36"/>
        <v>1.0000000000000009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41831.383541666662</v>
      </c>
      <c r="T622" s="10">
        <f t="shared" si="39"/>
        <v>41876.383541666662</v>
      </c>
    </row>
    <row r="623" spans="1:20" ht="49" x14ac:dyDescent="0.25">
      <c r="A623" s="6">
        <f t="shared" si="36"/>
        <v>1.0440000000000005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42528.654363425921</v>
      </c>
      <c r="T623" s="10">
        <f t="shared" si="39"/>
        <v>42558.654363425921</v>
      </c>
    </row>
    <row r="624" spans="1:20" ht="49" x14ac:dyDescent="0.25">
      <c r="A624" s="6">
        <f t="shared" si="36"/>
        <v>5.6833333333333291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42532.441412037035</v>
      </c>
      <c r="T624" s="10">
        <f t="shared" si="39"/>
        <v>42552.441412037035</v>
      </c>
    </row>
    <row r="625" spans="1:20" ht="49" x14ac:dyDescent="0.25">
      <c r="A625" s="6">
        <f t="shared" si="36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42121.675891203697</v>
      </c>
      <c r="T625" s="10">
        <f t="shared" si="39"/>
        <v>42151.675891203697</v>
      </c>
    </row>
    <row r="626" spans="1:20" ht="49" x14ac:dyDescent="0.25">
      <c r="A626" s="6">
        <f t="shared" si="36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42108.65556712963</v>
      </c>
      <c r="T626" s="10">
        <f t="shared" si="39"/>
        <v>42138.65556712963</v>
      </c>
    </row>
    <row r="627" spans="1:20" ht="49" x14ac:dyDescent="0.25">
      <c r="A627" s="6">
        <f t="shared" si="36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42790.562233796292</v>
      </c>
      <c r="T627" s="10">
        <f t="shared" si="39"/>
        <v>42820.520567129628</v>
      </c>
    </row>
    <row r="628" spans="1:20" ht="49" x14ac:dyDescent="0.25">
      <c r="A628" s="6">
        <f t="shared" si="36"/>
        <v>17.379999999999995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42198.226145833331</v>
      </c>
      <c r="T628" s="10">
        <f t="shared" si="39"/>
        <v>42231.223611111105</v>
      </c>
    </row>
    <row r="629" spans="1:20" ht="49" x14ac:dyDescent="0.25">
      <c r="A629" s="6">
        <f t="shared" si="36"/>
        <v>1.9999999999997797E-2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42383.973506944443</v>
      </c>
      <c r="T629" s="10">
        <f t="shared" si="39"/>
        <v>42443.624999999993</v>
      </c>
    </row>
    <row r="630" spans="1:20" ht="49" x14ac:dyDescent="0.25">
      <c r="A630" s="6">
        <f t="shared" si="36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41803.359456018516</v>
      </c>
      <c r="T630" s="10">
        <f t="shared" si="39"/>
        <v>41833.359456018516</v>
      </c>
    </row>
    <row r="631" spans="1:20" ht="49" x14ac:dyDescent="0.25">
      <c r="A631" s="6">
        <f t="shared" si="36"/>
        <v>0.17500000000000293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42474.304490740738</v>
      </c>
      <c r="T631" s="10">
        <f t="shared" si="39"/>
        <v>42504.304490740738</v>
      </c>
    </row>
    <row r="632" spans="1:20" ht="49" x14ac:dyDescent="0.25">
      <c r="A632" s="6">
        <f t="shared" si="36"/>
        <v>8.3340278356525133E-2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42223.286122685182</v>
      </c>
      <c r="T632" s="10">
        <f t="shared" si="39"/>
        <v>42252.881944444445</v>
      </c>
    </row>
    <row r="633" spans="1:20" ht="33" x14ac:dyDescent="0.25">
      <c r="A633" s="6">
        <f t="shared" si="36"/>
        <v>1.3800000000000034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42489.438993055555</v>
      </c>
      <c r="T633" s="10">
        <f t="shared" si="39"/>
        <v>42518.438993055555</v>
      </c>
    </row>
    <row r="634" spans="1:20" ht="33" x14ac:dyDescent="0.25">
      <c r="A634" s="6">
        <f t="shared" si="36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42303.325983796291</v>
      </c>
      <c r="T634" s="10">
        <f t="shared" si="39"/>
        <v>42333.367650462962</v>
      </c>
    </row>
    <row r="635" spans="1:20" ht="49" x14ac:dyDescent="0.25">
      <c r="A635" s="6">
        <f t="shared" si="36"/>
        <v>12.450000000000006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42506.965995370374</v>
      </c>
      <c r="T635" s="10">
        <f t="shared" si="39"/>
        <v>42538.624999999993</v>
      </c>
    </row>
    <row r="636" spans="1:20" ht="33" x14ac:dyDescent="0.25">
      <c r="A636" s="6">
        <f t="shared" si="36"/>
        <v>1.9999999999997797E-2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42031.595243055555</v>
      </c>
      <c r="T636" s="10">
        <f t="shared" si="39"/>
        <v>42061.595243055555</v>
      </c>
    </row>
    <row r="637" spans="1:20" ht="33" x14ac:dyDescent="0.25">
      <c r="A637" s="6">
        <f t="shared" si="36"/>
        <v>7.9999999999968985E-3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42075.758819444447</v>
      </c>
      <c r="T637" s="10">
        <f t="shared" si="39"/>
        <v>42105.758819444447</v>
      </c>
    </row>
    <row r="638" spans="1:20" ht="33" x14ac:dyDescent="0.25">
      <c r="A638" s="6">
        <f t="shared" si="36"/>
        <v>0.20000000000000018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42131.122106481482</v>
      </c>
      <c r="T638" s="10">
        <f t="shared" si="39"/>
        <v>42161.115972222215</v>
      </c>
    </row>
    <row r="639" spans="1:20" ht="49" x14ac:dyDescent="0.25">
      <c r="A639" s="6">
        <f t="shared" si="36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42762.62868055555</v>
      </c>
      <c r="T639" s="10">
        <f t="shared" si="39"/>
        <v>42791.62777777778</v>
      </c>
    </row>
    <row r="640" spans="1:20" ht="18" x14ac:dyDescent="0.25">
      <c r="A640" s="6">
        <f t="shared" si="36"/>
        <v>9.0000000000034497E-3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42759.259976851848</v>
      </c>
      <c r="T640" s="10">
        <f t="shared" si="39"/>
        <v>42819.218310185184</v>
      </c>
    </row>
    <row r="641" spans="1:20" ht="33" x14ac:dyDescent="0.25">
      <c r="A641" s="6">
        <f t="shared" si="36"/>
        <v>1.0000000000287557E-4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41865.249942129631</v>
      </c>
      <c r="T641" s="10">
        <f t="shared" si="39"/>
        <v>41925.249942129631</v>
      </c>
    </row>
    <row r="642" spans="1:20" ht="49" x14ac:dyDescent="0.25">
      <c r="A642" s="6">
        <f t="shared" si="36"/>
        <v>144.28571428571428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42683.08697916667</v>
      </c>
      <c r="T642" s="10">
        <f t="shared" si="39"/>
        <v>42698.624999999993</v>
      </c>
    </row>
    <row r="643" spans="1:20" ht="49" x14ac:dyDescent="0.25">
      <c r="A643" s="6">
        <f t="shared" ref="A643:A706" si="40">((F643-E643)/E643+1)*100</f>
        <v>119.16249999999999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>
        <f t="shared" ref="P643:P706" si="41">F643/M643</f>
        <v>151.31746031746033</v>
      </c>
      <c r="Q643" t="s">
        <v>8319</v>
      </c>
      <c r="R643" t="s">
        <v>8321</v>
      </c>
      <c r="S643" s="10">
        <f t="shared" ref="S643:S706" si="42">(((K643/60)/60)/24)+DATE(1970,1,1)+(-8/24)</f>
        <v>42199.236666666664</v>
      </c>
      <c r="T643" s="10">
        <f t="shared" ref="T643:T706" si="43">(((J643/60)/60)/24)+DATE(1970,1,1)+(-8/24)</f>
        <v>42229.236666666664</v>
      </c>
    </row>
    <row r="644" spans="1:20" ht="49" x14ac:dyDescent="0.25">
      <c r="A644" s="6">
        <f t="shared" si="40"/>
        <v>1460.4850000000001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42199.317986111106</v>
      </c>
      <c r="T644" s="10">
        <f t="shared" si="43"/>
        <v>42235.317986111106</v>
      </c>
    </row>
    <row r="645" spans="1:20" ht="33" x14ac:dyDescent="0.25">
      <c r="A645" s="6">
        <f t="shared" si="40"/>
        <v>105.80799999999999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42100.30873842592</v>
      </c>
      <c r="T645" s="10">
        <f t="shared" si="43"/>
        <v>42155.30873842592</v>
      </c>
    </row>
    <row r="646" spans="1:20" ht="49" x14ac:dyDescent="0.25">
      <c r="A646" s="6">
        <f t="shared" si="40"/>
        <v>300.11791999999997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41898.332627314812</v>
      </c>
      <c r="T646" s="10">
        <f t="shared" si="43"/>
        <v>41940.708333333328</v>
      </c>
    </row>
    <row r="647" spans="1:20" ht="33" x14ac:dyDescent="0.25">
      <c r="A647" s="6">
        <f t="shared" si="40"/>
        <v>278.7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42563.692986111106</v>
      </c>
      <c r="T647" s="10">
        <f t="shared" si="43"/>
        <v>42593.692986111106</v>
      </c>
    </row>
    <row r="648" spans="1:20" ht="49" x14ac:dyDescent="0.25">
      <c r="A648" s="6">
        <f t="shared" si="40"/>
        <v>131.87625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41832.519293981481</v>
      </c>
      <c r="T648" s="10">
        <f t="shared" si="43"/>
        <v>41862.519293981481</v>
      </c>
    </row>
    <row r="649" spans="1:20" ht="49" x14ac:dyDescent="0.25">
      <c r="A649" s="6">
        <f t="shared" si="40"/>
        <v>107.05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42416.434594907405</v>
      </c>
      <c r="T649" s="10">
        <f t="shared" si="43"/>
        <v>42446.392928240741</v>
      </c>
    </row>
    <row r="650" spans="1:20" ht="33" x14ac:dyDescent="0.25">
      <c r="A650" s="6">
        <f t="shared" si="40"/>
        <v>126.82285714285715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41891.360046296293</v>
      </c>
      <c r="T650" s="10">
        <f t="shared" si="43"/>
        <v>41926.360046296293</v>
      </c>
    </row>
    <row r="651" spans="1:20" ht="49" x14ac:dyDescent="0.25">
      <c r="A651" s="6">
        <f t="shared" si="40"/>
        <v>139.96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41877.578854166662</v>
      </c>
      <c r="T651" s="10">
        <f t="shared" si="43"/>
        <v>41898.578854166662</v>
      </c>
    </row>
    <row r="652" spans="1:20" ht="49" x14ac:dyDescent="0.25">
      <c r="A652" s="6">
        <f t="shared" si="40"/>
        <v>112.4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41931.703518518516</v>
      </c>
      <c r="T652" s="10">
        <f t="shared" si="43"/>
        <v>41991.745185185187</v>
      </c>
    </row>
    <row r="653" spans="1:20" ht="49" x14ac:dyDescent="0.25">
      <c r="A653" s="6">
        <f t="shared" si="40"/>
        <v>100.52799999999999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41955.684155092589</v>
      </c>
      <c r="T653" s="10">
        <f t="shared" si="43"/>
        <v>41985.684155092589</v>
      </c>
    </row>
    <row r="654" spans="1:20" ht="49" x14ac:dyDescent="0.25">
      <c r="A654" s="6">
        <f t="shared" si="40"/>
        <v>100.46666666666665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42675.357060185182</v>
      </c>
      <c r="T654" s="10">
        <f t="shared" si="43"/>
        <v>42705.398726851847</v>
      </c>
    </row>
    <row r="655" spans="1:20" ht="49" x14ac:dyDescent="0.25">
      <c r="A655" s="6">
        <f t="shared" si="40"/>
        <v>141.446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42199.285185185181</v>
      </c>
      <c r="T655" s="10">
        <f t="shared" si="43"/>
        <v>42236.285185185181</v>
      </c>
    </row>
    <row r="656" spans="1:20" ht="49" x14ac:dyDescent="0.25">
      <c r="A656" s="6">
        <f t="shared" si="40"/>
        <v>267.29166666666669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42163.623993055553</v>
      </c>
      <c r="T656" s="10">
        <f t="shared" si="43"/>
        <v>42193.623993055553</v>
      </c>
    </row>
    <row r="657" spans="1:20" ht="49" x14ac:dyDescent="0.25">
      <c r="A657" s="6">
        <f t="shared" si="40"/>
        <v>146.88749999999999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42045.623981481483</v>
      </c>
      <c r="T657" s="10">
        <f t="shared" si="43"/>
        <v>42075.582314814812</v>
      </c>
    </row>
    <row r="658" spans="1:20" ht="49" x14ac:dyDescent="0.25">
      <c r="A658" s="6">
        <f t="shared" si="40"/>
        <v>213.56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42417.471284722218</v>
      </c>
      <c r="T658" s="10">
        <f t="shared" si="43"/>
        <v>42477.429618055547</v>
      </c>
    </row>
    <row r="659" spans="1:20" ht="49" x14ac:dyDescent="0.25">
      <c r="A659" s="6">
        <f t="shared" si="40"/>
        <v>125.70000000000002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42331.512407407405</v>
      </c>
      <c r="T659" s="10">
        <f t="shared" si="43"/>
        <v>42361.512407407405</v>
      </c>
    </row>
    <row r="660" spans="1:20" ht="49" x14ac:dyDescent="0.25">
      <c r="A660" s="6">
        <f t="shared" si="40"/>
        <v>104.46206037108834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42178.827418981477</v>
      </c>
      <c r="T660" s="10">
        <f t="shared" si="43"/>
        <v>42211.416666666664</v>
      </c>
    </row>
    <row r="661" spans="1:20" ht="18" x14ac:dyDescent="0.25">
      <c r="A661" s="6">
        <f t="shared" si="40"/>
        <v>100.56666666666668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42209.260358796295</v>
      </c>
      <c r="T661" s="10">
        <f t="shared" si="43"/>
        <v>42239.260358796295</v>
      </c>
    </row>
    <row r="662" spans="1:20" ht="49" x14ac:dyDescent="0.25">
      <c r="A662" s="6">
        <f t="shared" si="40"/>
        <v>3.0580000000000052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41922.408321759256</v>
      </c>
      <c r="T662" s="10">
        <f t="shared" si="43"/>
        <v>41952.449988425928</v>
      </c>
    </row>
    <row r="663" spans="1:20" ht="49" x14ac:dyDescent="0.25">
      <c r="A663" s="6">
        <f t="shared" si="40"/>
        <v>0.94999999999999529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42636.312025462961</v>
      </c>
      <c r="T663" s="10">
        <f t="shared" si="43"/>
        <v>42666.312025462961</v>
      </c>
    </row>
    <row r="664" spans="1:20" ht="33" x14ac:dyDescent="0.25">
      <c r="A664" s="6">
        <f t="shared" si="40"/>
        <v>0.40000000000000036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41990.104710648149</v>
      </c>
      <c r="T664" s="10">
        <f t="shared" si="43"/>
        <v>42020.104710648149</v>
      </c>
    </row>
    <row r="665" spans="1:20" ht="49" x14ac:dyDescent="0.25">
      <c r="A665" s="6">
        <f t="shared" si="40"/>
        <v>0.34999999999999476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42173.509907407402</v>
      </c>
      <c r="T665" s="10">
        <f t="shared" si="43"/>
        <v>42203.509907407402</v>
      </c>
    </row>
    <row r="666" spans="1:20" ht="49" x14ac:dyDescent="0.25">
      <c r="A666" s="6">
        <f t="shared" si="40"/>
        <v>7.5333333333333368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42077.333043981482</v>
      </c>
      <c r="T666" s="10">
        <f t="shared" si="43"/>
        <v>42107.333043981482</v>
      </c>
    </row>
    <row r="667" spans="1:20" ht="49" x14ac:dyDescent="0.25">
      <c r="A667" s="6">
        <f t="shared" si="40"/>
        <v>18.64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42688.378020833326</v>
      </c>
      <c r="T667" s="10">
        <f t="shared" si="43"/>
        <v>42748.378020833326</v>
      </c>
    </row>
    <row r="668" spans="1:20" ht="49" x14ac:dyDescent="0.25">
      <c r="A668" s="6">
        <f t="shared" si="40"/>
        <v>4.0000000000040004E-3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41838.498819444445</v>
      </c>
      <c r="T668" s="10">
        <f t="shared" si="43"/>
        <v>41868.498819444445</v>
      </c>
    </row>
    <row r="669" spans="1:20" ht="49" x14ac:dyDescent="0.25">
      <c r="A669" s="6">
        <f t="shared" si="40"/>
        <v>10.019999999999996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42632.040081018517</v>
      </c>
      <c r="T669" s="10">
        <f t="shared" si="43"/>
        <v>42672.040081018517</v>
      </c>
    </row>
    <row r="670" spans="1:20" ht="49" x14ac:dyDescent="0.25">
      <c r="A670" s="6">
        <f t="shared" si="40"/>
        <v>4.5599999999999969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42090.497939814813</v>
      </c>
      <c r="T670" s="10">
        <f t="shared" si="43"/>
        <v>42135.497939814813</v>
      </c>
    </row>
    <row r="671" spans="1:20" ht="65" x14ac:dyDescent="0.25">
      <c r="A671" s="6">
        <f t="shared" si="40"/>
        <v>21.5075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42527.292337962957</v>
      </c>
      <c r="T671" s="10">
        <f t="shared" si="43"/>
        <v>42557.292337962957</v>
      </c>
    </row>
    <row r="672" spans="1:20" ht="49" x14ac:dyDescent="0.25">
      <c r="A672" s="6">
        <f t="shared" si="40"/>
        <v>29.276666666666664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42506.376388888886</v>
      </c>
      <c r="T672" s="10">
        <f t="shared" si="43"/>
        <v>42540.006944444445</v>
      </c>
    </row>
    <row r="673" spans="1:20" ht="49" x14ac:dyDescent="0.25">
      <c r="A673" s="6">
        <f t="shared" si="40"/>
        <v>39.426666666666662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41984.359398148146</v>
      </c>
      <c r="T673" s="10">
        <f t="shared" si="43"/>
        <v>42017.833333333336</v>
      </c>
    </row>
    <row r="674" spans="1:20" ht="49" x14ac:dyDescent="0.25">
      <c r="A674" s="6">
        <f t="shared" si="40"/>
        <v>21.628000000000004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41973.886157407404</v>
      </c>
      <c r="T674" s="10">
        <f t="shared" si="43"/>
        <v>42004.874305555553</v>
      </c>
    </row>
    <row r="675" spans="1:20" ht="49" x14ac:dyDescent="0.25">
      <c r="A675" s="6">
        <f t="shared" si="40"/>
        <v>0.20499999999999963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41838.5071412037</v>
      </c>
      <c r="T675" s="10">
        <f t="shared" si="43"/>
        <v>41883.5071412037</v>
      </c>
    </row>
    <row r="676" spans="1:20" ht="33" x14ac:dyDescent="0.25">
      <c r="A676" s="6">
        <f t="shared" si="40"/>
        <v>2.9999999999996696E-2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41802.782719907402</v>
      </c>
      <c r="T676" s="10">
        <f t="shared" si="43"/>
        <v>41862.782719907402</v>
      </c>
    </row>
    <row r="677" spans="1:20" ht="49" x14ac:dyDescent="0.25">
      <c r="A677" s="6">
        <f t="shared" si="40"/>
        <v>14.849999999999996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41975.597268518519</v>
      </c>
      <c r="T677" s="10">
        <f t="shared" si="43"/>
        <v>42004.957638888889</v>
      </c>
    </row>
    <row r="678" spans="1:20" ht="65" x14ac:dyDescent="0.25">
      <c r="A678" s="6">
        <f t="shared" si="40"/>
        <v>1.4710000000000001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42012.434965277782</v>
      </c>
      <c r="T678" s="10">
        <f t="shared" si="43"/>
        <v>42042.434965277782</v>
      </c>
    </row>
    <row r="679" spans="1:20" ht="49" x14ac:dyDescent="0.25">
      <c r="A679" s="6">
        <f t="shared" si="40"/>
        <v>25.583999999999996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42504.070543981477</v>
      </c>
      <c r="T679" s="10">
        <f t="shared" si="43"/>
        <v>42549.070543981477</v>
      </c>
    </row>
    <row r="680" spans="1:20" ht="49" x14ac:dyDescent="0.25">
      <c r="A680" s="6">
        <f t="shared" si="40"/>
        <v>3.8206896551724157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42481.043263888881</v>
      </c>
      <c r="T680" s="10">
        <f t="shared" si="43"/>
        <v>42511.043263888881</v>
      </c>
    </row>
    <row r="681" spans="1:20" ht="49" x14ac:dyDescent="0.25">
      <c r="A681" s="6">
        <f t="shared" si="40"/>
        <v>15.485964912280703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42556.362372685187</v>
      </c>
      <c r="T681" s="10">
        <f t="shared" si="43"/>
        <v>42616.362372685187</v>
      </c>
    </row>
    <row r="682" spans="1:20" ht="49" x14ac:dyDescent="0.25">
      <c r="A682" s="6">
        <f t="shared" si="40"/>
        <v>25.912000000000003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41864.168182870366</v>
      </c>
      <c r="T682" s="10">
        <f t="shared" si="43"/>
        <v>41899.168182870366</v>
      </c>
    </row>
    <row r="683" spans="1:20" ht="49" x14ac:dyDescent="0.25">
      <c r="A683" s="6">
        <f t="shared" si="40"/>
        <v>3.9999999999995595E-2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42639.472268518519</v>
      </c>
      <c r="T683" s="10">
        <f t="shared" si="43"/>
        <v>42669.472268518519</v>
      </c>
    </row>
    <row r="684" spans="1:20" ht="49" x14ac:dyDescent="0.25">
      <c r="A684" s="6">
        <f t="shared" si="40"/>
        <v>0.10599999999999499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42778.431967592587</v>
      </c>
      <c r="T684" s="10">
        <f t="shared" si="43"/>
        <v>42808.39030092593</v>
      </c>
    </row>
    <row r="685" spans="1:20" ht="49" x14ac:dyDescent="0.25">
      <c r="A685" s="6">
        <f t="shared" si="40"/>
        <v>0.85142857142856965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42634.566712962966</v>
      </c>
      <c r="T685" s="10">
        <f t="shared" si="43"/>
        <v>42674.566712962966</v>
      </c>
    </row>
    <row r="686" spans="1:20" ht="18" x14ac:dyDescent="0.25">
      <c r="A686" s="6">
        <f t="shared" si="40"/>
        <v>7.4837500000000006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41809.13994212963</v>
      </c>
      <c r="T686" s="10">
        <f t="shared" si="43"/>
        <v>41844.791666666664</v>
      </c>
    </row>
    <row r="687" spans="1:20" ht="49" x14ac:dyDescent="0.25">
      <c r="A687" s="6">
        <f t="shared" si="40"/>
        <v>27.65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41971.533240740733</v>
      </c>
      <c r="T687" s="10">
        <f t="shared" si="43"/>
        <v>42016.533240740733</v>
      </c>
    </row>
    <row r="688" spans="1:20" ht="65" x14ac:dyDescent="0.25">
      <c r="A688" s="6">
        <f t="shared" si="4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42189.339930555558</v>
      </c>
      <c r="T688" s="10">
        <f t="shared" si="43"/>
        <v>42219.339930555558</v>
      </c>
    </row>
    <row r="689" spans="1:20" ht="49" x14ac:dyDescent="0.25">
      <c r="A689" s="6">
        <f t="shared" si="40"/>
        <v>3.5499999999999976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42711.417280092595</v>
      </c>
      <c r="T689" s="10">
        <f t="shared" si="43"/>
        <v>42771.417280092595</v>
      </c>
    </row>
    <row r="690" spans="1:20" ht="49" x14ac:dyDescent="0.25">
      <c r="A690" s="6">
        <f t="shared" si="40"/>
        <v>72.989999999999995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42261.771446759252</v>
      </c>
      <c r="T690" s="10">
        <f t="shared" si="43"/>
        <v>42291.771446759252</v>
      </c>
    </row>
    <row r="691" spans="1:20" ht="49" x14ac:dyDescent="0.25">
      <c r="A691" s="6">
        <f t="shared" si="40"/>
        <v>57.648750000000007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42675.334456018514</v>
      </c>
      <c r="T691" s="10">
        <f t="shared" si="43"/>
        <v>42711.874305555553</v>
      </c>
    </row>
    <row r="692" spans="1:20" ht="33" x14ac:dyDescent="0.25">
      <c r="A692" s="6">
        <f t="shared" si="40"/>
        <v>12.339999999999996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42579.301400462959</v>
      </c>
      <c r="T692" s="10">
        <f t="shared" si="43"/>
        <v>42621.916666666664</v>
      </c>
    </row>
    <row r="693" spans="1:20" ht="49" x14ac:dyDescent="0.25">
      <c r="A693" s="6">
        <f t="shared" si="40"/>
        <v>0.51999999999999824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42157.694976851846</v>
      </c>
      <c r="T693" s="10">
        <f t="shared" si="43"/>
        <v>42185.694976851846</v>
      </c>
    </row>
    <row r="694" spans="1:20" ht="49" x14ac:dyDescent="0.25">
      <c r="A694" s="6">
        <f t="shared" si="40"/>
        <v>6.5300000000000029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42696.042395833334</v>
      </c>
      <c r="T694" s="10">
        <f t="shared" si="43"/>
        <v>42726.042395833334</v>
      </c>
    </row>
    <row r="695" spans="1:20" ht="33" x14ac:dyDescent="0.25">
      <c r="A695" s="6">
        <f t="shared" si="40"/>
        <v>35.338000000000001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42094.474849537037</v>
      </c>
      <c r="T695" s="10">
        <f t="shared" si="43"/>
        <v>42124.474849537037</v>
      </c>
    </row>
    <row r="696" spans="1:20" ht="49" x14ac:dyDescent="0.25">
      <c r="A696" s="6">
        <f t="shared" si="40"/>
        <v>0.39333333333333442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42737.330543981479</v>
      </c>
      <c r="T696" s="10">
        <f t="shared" si="43"/>
        <v>42767.330543981479</v>
      </c>
    </row>
    <row r="697" spans="1:20" ht="49" x14ac:dyDescent="0.25">
      <c r="A697" s="6">
        <f t="shared" si="40"/>
        <v>1.0600000000000054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41913.187731481477</v>
      </c>
      <c r="T697" s="10">
        <f t="shared" si="43"/>
        <v>41943.187731481477</v>
      </c>
    </row>
    <row r="698" spans="1:20" ht="33" x14ac:dyDescent="0.25">
      <c r="A698" s="6">
        <f t="shared" si="40"/>
        <v>5.7142857142755688E-4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41815.593773148146</v>
      </c>
      <c r="T698" s="10">
        <f t="shared" si="43"/>
        <v>41845.593773148146</v>
      </c>
    </row>
    <row r="699" spans="1:20" ht="49" x14ac:dyDescent="0.25">
      <c r="A699" s="6">
        <f t="shared" si="40"/>
        <v>46.379999999999995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42388.189687500002</v>
      </c>
      <c r="T699" s="10">
        <f t="shared" si="43"/>
        <v>42403.189687500002</v>
      </c>
    </row>
    <row r="700" spans="1:20" ht="49" x14ac:dyDescent="0.25">
      <c r="A700" s="6">
        <f t="shared" si="40"/>
        <v>15.390000000000004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41866.59774305555</v>
      </c>
      <c r="T700" s="10">
        <f t="shared" si="43"/>
        <v>41899.75</v>
      </c>
    </row>
    <row r="701" spans="1:20" ht="49" x14ac:dyDescent="0.25">
      <c r="A701" s="6">
        <f t="shared" si="40"/>
        <v>82.422107692307705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41563.152175925927</v>
      </c>
      <c r="T701" s="10">
        <f t="shared" si="43"/>
        <v>41600.333333333328</v>
      </c>
    </row>
    <row r="702" spans="1:20" ht="49" x14ac:dyDescent="0.25">
      <c r="A702" s="6">
        <f t="shared" si="40"/>
        <v>2.6866666666666705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42715.355104166665</v>
      </c>
      <c r="T702" s="10">
        <f t="shared" si="43"/>
        <v>42745.355104166665</v>
      </c>
    </row>
    <row r="703" spans="1:20" ht="49" x14ac:dyDescent="0.25">
      <c r="A703" s="6">
        <f t="shared" si="40"/>
        <v>26.6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41813.329629629625</v>
      </c>
      <c r="T703" s="10">
        <f t="shared" si="43"/>
        <v>41843.329629629625</v>
      </c>
    </row>
    <row r="704" spans="1:20" ht="49" x14ac:dyDescent="0.25">
      <c r="A704" s="6">
        <f t="shared" si="40"/>
        <v>30.813400000000001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42668.393368055556</v>
      </c>
      <c r="T704" s="10">
        <f t="shared" si="43"/>
        <v>42698.435034722213</v>
      </c>
    </row>
    <row r="705" spans="1:20" ht="49" x14ac:dyDescent="0.25">
      <c r="A705" s="6">
        <f t="shared" si="40"/>
        <v>5.5799999999999965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42711.617465277777</v>
      </c>
      <c r="T705" s="10">
        <f t="shared" si="43"/>
        <v>42766.647222222215</v>
      </c>
    </row>
    <row r="706" spans="1:20" ht="49" x14ac:dyDescent="0.25">
      <c r="A706" s="6">
        <f t="shared" si="40"/>
        <v>0.87454545454545007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42725.859583333331</v>
      </c>
      <c r="T706" s="10">
        <f t="shared" si="43"/>
        <v>42785.859583333331</v>
      </c>
    </row>
    <row r="707" spans="1:20" ht="33" x14ac:dyDescent="0.25">
      <c r="A707" s="6">
        <f t="shared" ref="A707:A770" si="44">((F707-E707)/E707+1)*100</f>
        <v>0.97699999999999454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>
        <f t="shared" ref="P707:P770" si="45">F707/M707</f>
        <v>195.4</v>
      </c>
      <c r="Q707" t="s">
        <v>8319</v>
      </c>
      <c r="R707" t="s">
        <v>8321</v>
      </c>
      <c r="S707" s="10">
        <f t="shared" ref="S707:S770" si="46">(((K707/60)/60)/24)+DATE(1970,1,1)+(-8/24)</f>
        <v>42726.158310185179</v>
      </c>
      <c r="T707" s="10">
        <f t="shared" ref="T707:T770" si="47">(((J707/60)/60)/24)+DATE(1970,1,1)+(-8/24)</f>
        <v>42756.158310185179</v>
      </c>
    </row>
    <row r="708" spans="1:20" ht="49" x14ac:dyDescent="0.25">
      <c r="A708" s="6">
        <f t="shared" si="44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42676.661840277775</v>
      </c>
      <c r="T708" s="10">
        <f t="shared" si="47"/>
        <v>42718.443749999999</v>
      </c>
    </row>
    <row r="709" spans="1:20" ht="49" x14ac:dyDescent="0.25">
      <c r="A709" s="6">
        <f t="shared" si="44"/>
        <v>78.927352941176466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42696.33017361111</v>
      </c>
      <c r="T709" s="10">
        <f t="shared" si="47"/>
        <v>42736.33017361111</v>
      </c>
    </row>
    <row r="710" spans="1:20" ht="49" x14ac:dyDescent="0.25">
      <c r="A710" s="6">
        <f t="shared" si="44"/>
        <v>22.092500000000005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41835.247685185182</v>
      </c>
      <c r="T710" s="10">
        <f t="shared" si="47"/>
        <v>41895.247685185182</v>
      </c>
    </row>
    <row r="711" spans="1:20" ht="33" x14ac:dyDescent="0.25">
      <c r="A711" s="6">
        <f t="shared" si="44"/>
        <v>0.40666666666666629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41947.707858796297</v>
      </c>
      <c r="T711" s="10">
        <f t="shared" si="47"/>
        <v>41977.707858796297</v>
      </c>
    </row>
    <row r="712" spans="1:20" ht="33" x14ac:dyDescent="0.25">
      <c r="A712" s="6">
        <f t="shared" si="44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41837.651643518519</v>
      </c>
      <c r="T712" s="10">
        <f t="shared" si="47"/>
        <v>41870.697222222218</v>
      </c>
    </row>
    <row r="713" spans="1:20" ht="49" x14ac:dyDescent="0.25">
      <c r="A713" s="6">
        <f t="shared" si="44"/>
        <v>33.791000000000004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42678.125787037039</v>
      </c>
      <c r="T713" s="10">
        <f t="shared" si="47"/>
        <v>42718.167453703696</v>
      </c>
    </row>
    <row r="714" spans="1:20" ht="49" x14ac:dyDescent="0.25">
      <c r="A714" s="6">
        <f t="shared" si="44"/>
        <v>0.21649484536082619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42384.347592592596</v>
      </c>
      <c r="T714" s="10">
        <f t="shared" si="47"/>
        <v>42414.347592592596</v>
      </c>
    </row>
    <row r="715" spans="1:20" ht="49" x14ac:dyDescent="0.25">
      <c r="A715" s="6">
        <f t="shared" si="44"/>
        <v>0.79599999999999671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42496.195972222216</v>
      </c>
      <c r="T715" s="10">
        <f t="shared" si="47"/>
        <v>42526.195972222216</v>
      </c>
    </row>
    <row r="716" spans="1:20" ht="49" x14ac:dyDescent="0.25">
      <c r="A716" s="6">
        <f t="shared" si="44"/>
        <v>14.993333333333336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42734.454652777778</v>
      </c>
      <c r="T716" s="10">
        <f t="shared" si="47"/>
        <v>42794.454652777778</v>
      </c>
    </row>
    <row r="717" spans="1:20" ht="49" x14ac:dyDescent="0.25">
      <c r="A717" s="6">
        <f t="shared" si="44"/>
        <v>5.0509090909090943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42272.7574074074</v>
      </c>
      <c r="T717" s="10">
        <f t="shared" si="47"/>
        <v>42312.799074074072</v>
      </c>
    </row>
    <row r="718" spans="1:20" ht="49" x14ac:dyDescent="0.25">
      <c r="A718" s="6">
        <f t="shared" si="44"/>
        <v>10.214285714285708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41940.325312499997</v>
      </c>
      <c r="T718" s="10">
        <f t="shared" si="47"/>
        <v>41973.666666666664</v>
      </c>
    </row>
    <row r="719" spans="1:20" ht="18" x14ac:dyDescent="0.25">
      <c r="A719" s="6">
        <f t="shared" si="44"/>
        <v>0.30499999999999972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41857.520856481482</v>
      </c>
      <c r="T719" s="10">
        <f t="shared" si="47"/>
        <v>41887.520856481482</v>
      </c>
    </row>
    <row r="720" spans="1:20" ht="49" x14ac:dyDescent="0.25">
      <c r="A720" s="6">
        <f t="shared" si="44"/>
        <v>0.74999999999999512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42752.512118055551</v>
      </c>
      <c r="T720" s="10">
        <f t="shared" si="47"/>
        <v>42783.915972222218</v>
      </c>
    </row>
    <row r="721" spans="1:20" ht="49" x14ac:dyDescent="0.25">
      <c r="A721" s="6">
        <f t="shared" si="44"/>
        <v>1.2933333333333352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42408.70689814815</v>
      </c>
      <c r="T721" s="10">
        <f t="shared" si="47"/>
        <v>42422.70689814815</v>
      </c>
    </row>
    <row r="722" spans="1:20" ht="49" x14ac:dyDescent="0.25">
      <c r="A722" s="6">
        <f t="shared" si="44"/>
        <v>143.94736842105263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40909.315868055557</v>
      </c>
      <c r="T722" s="10">
        <f t="shared" si="47"/>
        <v>40937.315868055557</v>
      </c>
    </row>
    <row r="723" spans="1:20" ht="49" x14ac:dyDescent="0.25">
      <c r="A723" s="6">
        <f t="shared" si="44"/>
        <v>122.10975609756099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41807.238506944443</v>
      </c>
      <c r="T723" s="10">
        <f t="shared" si="47"/>
        <v>41852.238506944443</v>
      </c>
    </row>
    <row r="724" spans="1:20" ht="49" x14ac:dyDescent="0.25">
      <c r="A724" s="6">
        <f t="shared" si="44"/>
        <v>132.024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40977.471967592588</v>
      </c>
      <c r="T724" s="10">
        <f t="shared" si="47"/>
        <v>41007.430300925924</v>
      </c>
    </row>
    <row r="725" spans="1:20" ht="33" x14ac:dyDescent="0.25">
      <c r="A725" s="6">
        <f t="shared" si="44"/>
        <v>109.38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42184.483206018522</v>
      </c>
      <c r="T725" s="10">
        <f t="shared" si="47"/>
        <v>42214.832638888889</v>
      </c>
    </row>
    <row r="726" spans="1:20" ht="49" x14ac:dyDescent="0.25">
      <c r="A726" s="6">
        <f t="shared" si="44"/>
        <v>105.47157142857144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40694.305127314808</v>
      </c>
      <c r="T726" s="10">
        <f t="shared" si="47"/>
        <v>40724.305127314808</v>
      </c>
    </row>
    <row r="727" spans="1:20" ht="49" x14ac:dyDescent="0.25">
      <c r="A727" s="6">
        <f t="shared" si="44"/>
        <v>100.35000000000001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42321.292962962958</v>
      </c>
      <c r="T727" s="10">
        <f t="shared" si="47"/>
        <v>42351.292962962958</v>
      </c>
    </row>
    <row r="728" spans="1:20" ht="49" x14ac:dyDescent="0.25">
      <c r="A728" s="6">
        <f t="shared" si="44"/>
        <v>101.4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41345.709340277775</v>
      </c>
      <c r="T728" s="10">
        <f t="shared" si="47"/>
        <v>41375.709340277775</v>
      </c>
    </row>
    <row r="729" spans="1:20" ht="49" x14ac:dyDescent="0.25">
      <c r="A729" s="6">
        <f t="shared" si="44"/>
        <v>155.51428571428571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41246.686909722215</v>
      </c>
      <c r="T729" s="10">
        <f t="shared" si="47"/>
        <v>41288.555555555555</v>
      </c>
    </row>
    <row r="730" spans="1:20" ht="49" x14ac:dyDescent="0.25">
      <c r="A730" s="6">
        <f t="shared" si="44"/>
        <v>105.566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40731.504131944443</v>
      </c>
      <c r="T730" s="10">
        <f t="shared" si="47"/>
        <v>40776.504131944443</v>
      </c>
    </row>
    <row r="731" spans="1:20" ht="49" x14ac:dyDescent="0.25">
      <c r="A731" s="6">
        <f t="shared" si="44"/>
        <v>130.65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41110.85255787037</v>
      </c>
      <c r="T731" s="10">
        <f t="shared" si="47"/>
        <v>41170.85255787037</v>
      </c>
    </row>
    <row r="732" spans="1:20" ht="33" x14ac:dyDescent="0.25">
      <c r="A732" s="6">
        <f t="shared" si="44"/>
        <v>132.19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40854.411932870367</v>
      </c>
      <c r="T732" s="10">
        <f t="shared" si="47"/>
        <v>40884.411932870367</v>
      </c>
    </row>
    <row r="733" spans="1:20" ht="49" x14ac:dyDescent="0.25">
      <c r="A733" s="6">
        <f t="shared" si="44"/>
        <v>126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40879.462349537032</v>
      </c>
      <c r="T733" s="10">
        <f t="shared" si="47"/>
        <v>40929.916666666664</v>
      </c>
    </row>
    <row r="734" spans="1:20" ht="49" x14ac:dyDescent="0.25">
      <c r="A734" s="6">
        <f t="shared" si="44"/>
        <v>160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41486.09098379629</v>
      </c>
      <c r="T734" s="10">
        <f t="shared" si="47"/>
        <v>41546.09098379629</v>
      </c>
    </row>
    <row r="735" spans="1:20" ht="49" x14ac:dyDescent="0.25">
      <c r="A735" s="6">
        <f t="shared" si="44"/>
        <v>120.48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41598.086712962962</v>
      </c>
      <c r="T735" s="10">
        <f t="shared" si="47"/>
        <v>41628.086712962962</v>
      </c>
    </row>
    <row r="736" spans="1:20" ht="33" x14ac:dyDescent="0.25">
      <c r="A736" s="6">
        <f t="shared" si="44"/>
        <v>125.52941176470588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42101.831249999996</v>
      </c>
      <c r="T736" s="10">
        <f t="shared" si="47"/>
        <v>42132.874999999993</v>
      </c>
    </row>
    <row r="737" spans="1:20" ht="49" x14ac:dyDescent="0.25">
      <c r="A737" s="6">
        <f t="shared" si="44"/>
        <v>114.40638297872341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41945.696134259255</v>
      </c>
      <c r="T737" s="10">
        <f t="shared" si="47"/>
        <v>41976.693749999999</v>
      </c>
    </row>
    <row r="738" spans="1:20" ht="49" x14ac:dyDescent="0.25">
      <c r="A738" s="6">
        <f t="shared" si="44"/>
        <v>315.13888888888891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41579.400925925926</v>
      </c>
      <c r="T738" s="10">
        <f t="shared" si="47"/>
        <v>41598.874305555553</v>
      </c>
    </row>
    <row r="739" spans="1:20" ht="49" x14ac:dyDescent="0.25">
      <c r="A739" s="6">
        <f t="shared" si="44"/>
        <v>122.39999999999999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41666.941979166666</v>
      </c>
      <c r="T739" s="10">
        <f t="shared" si="47"/>
        <v>41684.5</v>
      </c>
    </row>
    <row r="740" spans="1:20" ht="33" x14ac:dyDescent="0.25">
      <c r="A740" s="6">
        <f t="shared" si="44"/>
        <v>106.73333333333332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41943.270763888882</v>
      </c>
      <c r="T740" s="10">
        <f t="shared" si="47"/>
        <v>41973.874305555553</v>
      </c>
    </row>
    <row r="741" spans="1:20" ht="49" x14ac:dyDescent="0.25">
      <c r="A741" s="6">
        <f t="shared" si="44"/>
        <v>158.33333333333334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41829.169317129628</v>
      </c>
      <c r="T741" s="10">
        <f t="shared" si="47"/>
        <v>41862.169317129628</v>
      </c>
    </row>
    <row r="742" spans="1:20" ht="49" x14ac:dyDescent="0.25">
      <c r="A742" s="6">
        <f t="shared" si="44"/>
        <v>107.4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42161.81344907407</v>
      </c>
      <c r="T742" s="10">
        <f t="shared" si="47"/>
        <v>42175.81344907407</v>
      </c>
    </row>
    <row r="743" spans="1:20" ht="33" x14ac:dyDescent="0.25">
      <c r="A743" s="6">
        <f t="shared" si="44"/>
        <v>102.25999999999999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41401.314884259256</v>
      </c>
      <c r="T743" s="10">
        <f t="shared" si="47"/>
        <v>41436.314884259256</v>
      </c>
    </row>
    <row r="744" spans="1:20" ht="49" x14ac:dyDescent="0.25">
      <c r="A744" s="6">
        <f t="shared" si="44"/>
        <v>110.71428571428572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41689.584629629629</v>
      </c>
      <c r="T744" s="10">
        <f t="shared" si="47"/>
        <v>41719.542962962958</v>
      </c>
    </row>
    <row r="745" spans="1:20" ht="49" x14ac:dyDescent="0.25">
      <c r="A745" s="6">
        <f t="shared" si="44"/>
        <v>148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40990.375983796293</v>
      </c>
      <c r="T745" s="10">
        <f t="shared" si="47"/>
        <v>41015.541666666664</v>
      </c>
    </row>
    <row r="746" spans="1:20" ht="33" x14ac:dyDescent="0.25">
      <c r="A746" s="6">
        <f t="shared" si="44"/>
        <v>102.32000000000001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41226.623877314814</v>
      </c>
      <c r="T746" s="10">
        <f t="shared" si="47"/>
        <v>41256.623877314814</v>
      </c>
    </row>
    <row r="747" spans="1:20" ht="49" x14ac:dyDescent="0.25">
      <c r="A747" s="6">
        <f t="shared" si="44"/>
        <v>179.09909909909908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41367.238946759258</v>
      </c>
      <c r="T747" s="10">
        <f t="shared" si="47"/>
        <v>41397.238946759258</v>
      </c>
    </row>
    <row r="748" spans="1:20" ht="18" x14ac:dyDescent="0.25">
      <c r="A748" s="6">
        <f t="shared" si="44"/>
        <v>111.08135252761969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41156.709594907406</v>
      </c>
      <c r="T748" s="10">
        <f t="shared" si="47"/>
        <v>41174.832638888889</v>
      </c>
    </row>
    <row r="749" spans="1:20" ht="49" x14ac:dyDescent="0.25">
      <c r="A749" s="6">
        <f t="shared" si="44"/>
        <v>100.04285714285714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41988.215497685182</v>
      </c>
      <c r="T749" s="10">
        <f t="shared" si="47"/>
        <v>42019.120833333327</v>
      </c>
    </row>
    <row r="750" spans="1:20" ht="49" x14ac:dyDescent="0.25">
      <c r="A750" s="6">
        <f t="shared" si="44"/>
        <v>100.25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41831.513495370367</v>
      </c>
      <c r="T750" s="10">
        <f t="shared" si="47"/>
        <v>41861.513495370367</v>
      </c>
    </row>
    <row r="751" spans="1:20" ht="49" x14ac:dyDescent="0.25">
      <c r="A751" s="6">
        <f t="shared" si="44"/>
        <v>105.56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42733.607986111114</v>
      </c>
      <c r="T751" s="10">
        <f t="shared" si="47"/>
        <v>42763.607986111114</v>
      </c>
    </row>
    <row r="752" spans="1:20" ht="49" x14ac:dyDescent="0.25">
      <c r="A752" s="6">
        <f t="shared" si="44"/>
        <v>102.58775877587757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41299.544814814813</v>
      </c>
      <c r="T752" s="10">
        <f t="shared" si="47"/>
        <v>41329.544814814813</v>
      </c>
    </row>
    <row r="753" spans="1:20" ht="49" x14ac:dyDescent="0.25">
      <c r="A753" s="6">
        <f t="shared" si="44"/>
        <v>118.5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40713.297164351847</v>
      </c>
      <c r="T753" s="10">
        <f t="shared" si="47"/>
        <v>40759.297164351847</v>
      </c>
    </row>
    <row r="754" spans="1:20" ht="49" x14ac:dyDescent="0.25">
      <c r="A754" s="6">
        <f t="shared" si="44"/>
        <v>111.7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42639.088159722225</v>
      </c>
      <c r="T754" s="10">
        <f t="shared" si="47"/>
        <v>42659.124999999993</v>
      </c>
    </row>
    <row r="755" spans="1:20" ht="49" x14ac:dyDescent="0.25">
      <c r="A755" s="6">
        <f t="shared" si="44"/>
        <v>128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42019.256840277776</v>
      </c>
      <c r="T755" s="10">
        <f t="shared" si="47"/>
        <v>42049.256840277776</v>
      </c>
    </row>
    <row r="756" spans="1:20" ht="49" x14ac:dyDescent="0.25">
      <c r="A756" s="6">
        <f t="shared" si="44"/>
        <v>103.75000000000001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41249.41575231481</v>
      </c>
      <c r="T756" s="10">
        <f t="shared" si="47"/>
        <v>41279.41575231481</v>
      </c>
    </row>
    <row r="757" spans="1:20" ht="49" x14ac:dyDescent="0.25">
      <c r="A757" s="6">
        <f t="shared" si="44"/>
        <v>101.9076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41383.271724537037</v>
      </c>
      <c r="T757" s="10">
        <f t="shared" si="47"/>
        <v>41413.695138888885</v>
      </c>
    </row>
    <row r="758" spans="1:20" ht="49" x14ac:dyDescent="0.25">
      <c r="A758" s="6">
        <f t="shared" si="44"/>
        <v>117.71428571428571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40590.433553240735</v>
      </c>
      <c r="T758" s="10">
        <f t="shared" si="47"/>
        <v>40651.391886574071</v>
      </c>
    </row>
    <row r="759" spans="1:20" ht="49" x14ac:dyDescent="0.25">
      <c r="A759" s="6">
        <f t="shared" si="44"/>
        <v>238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41234.721226851849</v>
      </c>
      <c r="T759" s="10">
        <f t="shared" si="47"/>
        <v>41248.721226851849</v>
      </c>
    </row>
    <row r="760" spans="1:20" ht="33" x14ac:dyDescent="0.25">
      <c r="A760" s="6">
        <f t="shared" si="44"/>
        <v>102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40429.503101851849</v>
      </c>
      <c r="T760" s="10">
        <f t="shared" si="47"/>
        <v>40459.503101851849</v>
      </c>
    </row>
    <row r="761" spans="1:20" ht="49" x14ac:dyDescent="0.25">
      <c r="A761" s="6">
        <f t="shared" si="44"/>
        <v>101.92000000000002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41788.996979166666</v>
      </c>
      <c r="T761" s="10">
        <f t="shared" si="47"/>
        <v>41828.996979166666</v>
      </c>
    </row>
    <row r="762" spans="1:20" ht="49" x14ac:dyDescent="0.25">
      <c r="A762" s="6">
        <f t="shared" si="44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42670.430706018517</v>
      </c>
      <c r="T762" s="10">
        <f t="shared" si="47"/>
        <v>42700.472372685181</v>
      </c>
    </row>
    <row r="763" spans="1:20" ht="49" x14ac:dyDescent="0.25">
      <c r="A763" s="6">
        <f t="shared" si="44"/>
        <v>4.7000000000000046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41642.418124999997</v>
      </c>
      <c r="T763" s="10">
        <f t="shared" si="47"/>
        <v>41672.418124999997</v>
      </c>
    </row>
    <row r="764" spans="1:20" ht="49" x14ac:dyDescent="0.25">
      <c r="A764" s="6">
        <f t="shared" si="44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42690.52511574074</v>
      </c>
      <c r="T764" s="10">
        <f t="shared" si="47"/>
        <v>42707.916666666664</v>
      </c>
    </row>
    <row r="765" spans="1:20" ht="49" x14ac:dyDescent="0.25">
      <c r="A765" s="6">
        <f t="shared" si="44"/>
        <v>0.11655011655011815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41471.113518518512</v>
      </c>
      <c r="T765" s="10">
        <f t="shared" si="47"/>
        <v>41501.113518518512</v>
      </c>
    </row>
    <row r="766" spans="1:20" ht="49" x14ac:dyDescent="0.25">
      <c r="A766" s="6">
        <f t="shared" si="44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42226.839826388888</v>
      </c>
      <c r="T766" s="10">
        <f t="shared" si="47"/>
        <v>42256.839826388888</v>
      </c>
    </row>
    <row r="767" spans="1:20" ht="49" x14ac:dyDescent="0.25">
      <c r="A767" s="6">
        <f t="shared" si="44"/>
        <v>36.014285714285712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41901.209305555552</v>
      </c>
      <c r="T767" s="10">
        <f t="shared" si="47"/>
        <v>41931.209305555552</v>
      </c>
    </row>
    <row r="768" spans="1:20" ht="49" x14ac:dyDescent="0.25">
      <c r="A768" s="6">
        <f t="shared" si="44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42021.45003472222</v>
      </c>
      <c r="T768" s="10">
        <f t="shared" si="47"/>
        <v>42051.45003472222</v>
      </c>
    </row>
    <row r="769" spans="1:20" ht="65" x14ac:dyDescent="0.25">
      <c r="A769" s="6">
        <f t="shared" si="44"/>
        <v>3.5399999999999987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42114.810300925928</v>
      </c>
      <c r="T769" s="10">
        <f t="shared" si="47"/>
        <v>42144.810300925928</v>
      </c>
    </row>
    <row r="770" spans="1:20" ht="49" x14ac:dyDescent="0.25">
      <c r="A770" s="6">
        <f t="shared" si="44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41593.873726851853</v>
      </c>
      <c r="T770" s="10">
        <f t="shared" si="47"/>
        <v>41623.873726851853</v>
      </c>
    </row>
    <row r="771" spans="1:20" ht="49" x14ac:dyDescent="0.25">
      <c r="A771" s="6">
        <f t="shared" ref="A771:A834" si="48">((F771-E771)/E771+1)*100</f>
        <v>41.400000000000006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>
        <f t="shared" ref="P771:P834" si="49">F771/M771</f>
        <v>31.846153846153847</v>
      </c>
      <c r="Q771" t="s">
        <v>8322</v>
      </c>
      <c r="R771" t="s">
        <v>8324</v>
      </c>
      <c r="S771" s="10">
        <f t="shared" ref="S771:S834" si="50">(((K771/60)/60)/24)+DATE(1970,1,1)+(-8/24)</f>
        <v>41604.663124999999</v>
      </c>
      <c r="T771" s="10">
        <f t="shared" ref="T771:T834" si="51">(((J771/60)/60)/24)+DATE(1970,1,1)+(-8/24)</f>
        <v>41634.663124999999</v>
      </c>
    </row>
    <row r="772" spans="1:20" ht="49" x14ac:dyDescent="0.25">
      <c r="A772" s="6">
        <f t="shared" si="48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41289.666307870371</v>
      </c>
      <c r="T772" s="10">
        <f t="shared" si="51"/>
        <v>41329.666307870371</v>
      </c>
    </row>
    <row r="773" spans="1:20" ht="49" x14ac:dyDescent="0.25">
      <c r="A773" s="6">
        <f t="shared" si="48"/>
        <v>2.6315789473685403E-2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42349.490763888891</v>
      </c>
      <c r="T773" s="10">
        <f t="shared" si="51"/>
        <v>42399.490763888891</v>
      </c>
    </row>
    <row r="774" spans="1:20" ht="65" x14ac:dyDescent="0.25">
      <c r="A774" s="6">
        <f t="shared" si="48"/>
        <v>3.3333333333333326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40067.723599537036</v>
      </c>
      <c r="T774" s="10">
        <f t="shared" si="51"/>
        <v>40117.832638888889</v>
      </c>
    </row>
    <row r="775" spans="1:20" ht="49" x14ac:dyDescent="0.25">
      <c r="A775" s="6">
        <f t="shared" si="48"/>
        <v>0.85129023676510096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42100.402604166658</v>
      </c>
      <c r="T775" s="10">
        <f t="shared" si="51"/>
        <v>42134.625694444439</v>
      </c>
    </row>
    <row r="776" spans="1:20" ht="49" x14ac:dyDescent="0.25">
      <c r="A776" s="6">
        <f t="shared" si="48"/>
        <v>70.199999999999989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41663.446967592587</v>
      </c>
      <c r="T776" s="10">
        <f t="shared" si="51"/>
        <v>41693.446967592587</v>
      </c>
    </row>
    <row r="777" spans="1:20" ht="49" x14ac:dyDescent="0.25">
      <c r="A777" s="6">
        <f t="shared" si="48"/>
        <v>1.7000000000000015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40862.726793981477</v>
      </c>
      <c r="T777" s="10">
        <f t="shared" si="51"/>
        <v>40892.726793981477</v>
      </c>
    </row>
    <row r="778" spans="1:20" ht="49" x14ac:dyDescent="0.25">
      <c r="A778" s="6">
        <f t="shared" si="48"/>
        <v>51.4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42250.352372685178</v>
      </c>
      <c r="T778" s="10">
        <f t="shared" si="51"/>
        <v>42287.874999999993</v>
      </c>
    </row>
    <row r="779" spans="1:20" ht="49" x14ac:dyDescent="0.25">
      <c r="A779" s="6">
        <f t="shared" si="48"/>
        <v>0.70000000000000062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41456.647881944438</v>
      </c>
      <c r="T779" s="10">
        <f t="shared" si="51"/>
        <v>41486.647881944438</v>
      </c>
    </row>
    <row r="780" spans="1:20" ht="49" x14ac:dyDescent="0.25">
      <c r="A780" s="6">
        <f t="shared" si="48"/>
        <v>0.40000000000000036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41729.368981481479</v>
      </c>
      <c r="T780" s="10">
        <f t="shared" si="51"/>
        <v>41759.368981481479</v>
      </c>
    </row>
    <row r="781" spans="1:20" ht="49" x14ac:dyDescent="0.25">
      <c r="A781" s="6">
        <f t="shared" si="48"/>
        <v>2.6666666666666616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40436.350752314815</v>
      </c>
      <c r="T781" s="10">
        <f t="shared" si="51"/>
        <v>40465.833333333328</v>
      </c>
    </row>
    <row r="782" spans="1:20" ht="33" x14ac:dyDescent="0.25">
      <c r="A782" s="6">
        <f t="shared" si="48"/>
        <v>104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40636.340567129628</v>
      </c>
      <c r="T782" s="10">
        <f t="shared" si="51"/>
        <v>40666.340567129628</v>
      </c>
    </row>
    <row r="783" spans="1:20" ht="49" x14ac:dyDescent="0.25">
      <c r="A783" s="6">
        <f t="shared" si="48"/>
        <v>133.15375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41402.667523148149</v>
      </c>
      <c r="T783" s="10">
        <f t="shared" si="51"/>
        <v>41432.667523148149</v>
      </c>
    </row>
    <row r="784" spans="1:20" ht="49" x14ac:dyDescent="0.25">
      <c r="A784" s="6">
        <f t="shared" si="48"/>
        <v>100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41116.424791666665</v>
      </c>
      <c r="T784" s="10">
        <f t="shared" si="51"/>
        <v>41146.424791666665</v>
      </c>
    </row>
    <row r="785" spans="1:20" ht="49" x14ac:dyDescent="0.25">
      <c r="A785" s="6">
        <f t="shared" si="48"/>
        <v>148.13333333333333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40987.440381944441</v>
      </c>
      <c r="T785" s="10">
        <f t="shared" si="51"/>
        <v>41026.583333333328</v>
      </c>
    </row>
    <row r="786" spans="1:20" ht="49" x14ac:dyDescent="0.25">
      <c r="A786" s="6">
        <f t="shared" si="48"/>
        <v>102.49999999999999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41674.816192129627</v>
      </c>
      <c r="T786" s="10">
        <f t="shared" si="51"/>
        <v>41714.774525462963</v>
      </c>
    </row>
    <row r="787" spans="1:20" ht="49" x14ac:dyDescent="0.25">
      <c r="A787" s="6">
        <f t="shared" si="48"/>
        <v>180.62800000000001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41303.260590277772</v>
      </c>
      <c r="T787" s="10">
        <f t="shared" si="51"/>
        <v>41333.260590277772</v>
      </c>
    </row>
    <row r="788" spans="1:20" ht="49" x14ac:dyDescent="0.25">
      <c r="A788" s="6">
        <f t="shared" si="48"/>
        <v>142.79999999999998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40982.722615740735</v>
      </c>
      <c r="T788" s="10">
        <f t="shared" si="51"/>
        <v>41040.32430555555</v>
      </c>
    </row>
    <row r="789" spans="1:20" ht="49" x14ac:dyDescent="0.25">
      <c r="A789" s="6">
        <f t="shared" si="48"/>
        <v>114.16666666666666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41549.294282407405</v>
      </c>
      <c r="T789" s="10">
        <f t="shared" si="51"/>
        <v>41579.294282407405</v>
      </c>
    </row>
    <row r="790" spans="1:20" ht="49" x14ac:dyDescent="0.25">
      <c r="A790" s="6">
        <f t="shared" si="48"/>
        <v>203.505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41058.673472222217</v>
      </c>
      <c r="T790" s="10">
        <f t="shared" si="51"/>
        <v>41096.832638888889</v>
      </c>
    </row>
    <row r="791" spans="1:20" ht="49" x14ac:dyDescent="0.25">
      <c r="A791" s="6">
        <f t="shared" si="48"/>
        <v>109.41176470588236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41276.852777777778</v>
      </c>
      <c r="T791" s="10">
        <f t="shared" si="51"/>
        <v>41294.999305555553</v>
      </c>
    </row>
    <row r="792" spans="1:20" ht="49" x14ac:dyDescent="0.25">
      <c r="A792" s="6">
        <f t="shared" si="48"/>
        <v>144.37459999999999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41275.714571759258</v>
      </c>
      <c r="T792" s="10">
        <f t="shared" si="51"/>
        <v>41305.714571759258</v>
      </c>
    </row>
    <row r="793" spans="1:20" ht="49" x14ac:dyDescent="0.25">
      <c r="A793" s="6">
        <f t="shared" si="48"/>
        <v>103.86666666666666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41557.447291666664</v>
      </c>
      <c r="T793" s="10">
        <f t="shared" si="51"/>
        <v>41590.915972222218</v>
      </c>
    </row>
    <row r="794" spans="1:20" ht="33" x14ac:dyDescent="0.25">
      <c r="A794" s="6">
        <f t="shared" si="48"/>
        <v>100.44440000000002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41555.540312500001</v>
      </c>
      <c r="T794" s="10">
        <f t="shared" si="51"/>
        <v>41585.581979166665</v>
      </c>
    </row>
    <row r="795" spans="1:20" ht="49" x14ac:dyDescent="0.25">
      <c r="A795" s="6">
        <f t="shared" si="48"/>
        <v>102.77927272727271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41442.407916666663</v>
      </c>
      <c r="T795" s="10">
        <f t="shared" si="51"/>
        <v>41457.874305555553</v>
      </c>
    </row>
    <row r="796" spans="1:20" ht="49" x14ac:dyDescent="0.25">
      <c r="A796" s="6">
        <f t="shared" si="48"/>
        <v>105.31250000000001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40735.781678240739</v>
      </c>
      <c r="T796" s="10">
        <f t="shared" si="51"/>
        <v>40791.379166666666</v>
      </c>
    </row>
    <row r="797" spans="1:20" ht="49" x14ac:dyDescent="0.25">
      <c r="A797" s="6">
        <f t="shared" si="48"/>
        <v>111.78571428571429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40963.279699074068</v>
      </c>
      <c r="T797" s="10">
        <f t="shared" si="51"/>
        <v>41005.874305555553</v>
      </c>
    </row>
    <row r="798" spans="1:20" ht="65" x14ac:dyDescent="0.25">
      <c r="A798" s="6">
        <f t="shared" si="48"/>
        <v>101.35000000000001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41502.549594907403</v>
      </c>
      <c r="T798" s="10">
        <f t="shared" si="51"/>
        <v>41532.548611111109</v>
      </c>
    </row>
    <row r="799" spans="1:20" ht="49" x14ac:dyDescent="0.25">
      <c r="A799" s="6">
        <f t="shared" si="48"/>
        <v>107.53333333333333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40996.660740740735</v>
      </c>
      <c r="T799" s="10">
        <f t="shared" si="51"/>
        <v>41027.833333333328</v>
      </c>
    </row>
    <row r="800" spans="1:20" ht="49" x14ac:dyDescent="0.25">
      <c r="A800" s="6">
        <f t="shared" si="48"/>
        <v>114.88571428571429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41882.256793981483</v>
      </c>
      <c r="T800" s="10">
        <f t="shared" si="51"/>
        <v>41912.256793981483</v>
      </c>
    </row>
    <row r="801" spans="1:20" ht="49" x14ac:dyDescent="0.25">
      <c r="A801" s="6">
        <f t="shared" si="48"/>
        <v>100.02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40996.333865740737</v>
      </c>
      <c r="T801" s="10">
        <f t="shared" si="51"/>
        <v>41026.333865740737</v>
      </c>
    </row>
    <row r="802" spans="1:20" ht="49" x14ac:dyDescent="0.25">
      <c r="A802" s="6">
        <f t="shared" si="48"/>
        <v>152.13333333333333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41863.100162037037</v>
      </c>
      <c r="T802" s="10">
        <f t="shared" si="51"/>
        <v>41893.100162037037</v>
      </c>
    </row>
    <row r="803" spans="1:20" ht="49" x14ac:dyDescent="0.25">
      <c r="A803" s="6">
        <f t="shared" si="48"/>
        <v>111.52149999999999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40695.462037037032</v>
      </c>
      <c r="T803" s="10">
        <f t="shared" si="51"/>
        <v>40725.462037037032</v>
      </c>
    </row>
    <row r="804" spans="1:20" ht="49" x14ac:dyDescent="0.25">
      <c r="A804" s="6">
        <f t="shared" si="48"/>
        <v>101.33333333333334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41122.688935185186</v>
      </c>
      <c r="T804" s="10">
        <f t="shared" si="51"/>
        <v>41168.836805555555</v>
      </c>
    </row>
    <row r="805" spans="1:20" ht="49" x14ac:dyDescent="0.25">
      <c r="A805" s="6">
        <f t="shared" si="48"/>
        <v>123.2608695652174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40665.616643518515</v>
      </c>
      <c r="T805" s="10">
        <f t="shared" si="51"/>
        <v>40691.708333333328</v>
      </c>
    </row>
    <row r="806" spans="1:20" ht="49" x14ac:dyDescent="0.25">
      <c r="A806" s="6">
        <f t="shared" si="48"/>
        <v>100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40729.772291666668</v>
      </c>
      <c r="T806" s="10">
        <f t="shared" si="51"/>
        <v>40746.832638888889</v>
      </c>
    </row>
    <row r="807" spans="1:20" ht="49" x14ac:dyDescent="0.25">
      <c r="A807" s="6">
        <f t="shared" si="48"/>
        <v>105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40690.489722222221</v>
      </c>
      <c r="T807" s="10">
        <f t="shared" si="51"/>
        <v>40740.625</v>
      </c>
    </row>
    <row r="808" spans="1:20" ht="18" x14ac:dyDescent="0.25">
      <c r="A808" s="6">
        <f t="shared" si="48"/>
        <v>104.4375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40763.358090277776</v>
      </c>
      <c r="T808" s="10">
        <f t="shared" si="51"/>
        <v>40793.358090277776</v>
      </c>
    </row>
    <row r="809" spans="1:20" ht="33" x14ac:dyDescent="0.25">
      <c r="A809" s="6">
        <f t="shared" si="48"/>
        <v>105.125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42759.295266203706</v>
      </c>
      <c r="T809" s="10">
        <f t="shared" si="51"/>
        <v>42794.749999999993</v>
      </c>
    </row>
    <row r="810" spans="1:20" ht="49" x14ac:dyDescent="0.25">
      <c r="A810" s="6">
        <f t="shared" si="48"/>
        <v>100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41961.767199074071</v>
      </c>
      <c r="T810" s="10">
        <f t="shared" si="51"/>
        <v>41994.874305555553</v>
      </c>
    </row>
    <row r="811" spans="1:20" ht="33" x14ac:dyDescent="0.25">
      <c r="A811" s="6">
        <f t="shared" si="48"/>
        <v>103.77499999999999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41628.500347222223</v>
      </c>
      <c r="T811" s="10">
        <f t="shared" si="51"/>
        <v>41658.500347222223</v>
      </c>
    </row>
    <row r="812" spans="1:20" ht="49" x14ac:dyDescent="0.25">
      <c r="A812" s="6">
        <f t="shared" si="48"/>
        <v>105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41122.722939814812</v>
      </c>
      <c r="T812" s="10">
        <f t="shared" si="51"/>
        <v>41152.722939814812</v>
      </c>
    </row>
    <row r="813" spans="1:20" ht="33" x14ac:dyDescent="0.25">
      <c r="A813" s="6">
        <f t="shared" si="48"/>
        <v>104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41443.310208333329</v>
      </c>
      <c r="T813" s="10">
        <f t="shared" si="51"/>
        <v>41465.369444444441</v>
      </c>
    </row>
    <row r="814" spans="1:20" ht="49" x14ac:dyDescent="0.25">
      <c r="A814" s="6">
        <f t="shared" si="48"/>
        <v>151.83333333333334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41281.684629629628</v>
      </c>
      <c r="T814" s="10">
        <f t="shared" si="51"/>
        <v>41334.248611111107</v>
      </c>
    </row>
    <row r="815" spans="1:20" ht="33" x14ac:dyDescent="0.25">
      <c r="A815" s="6">
        <f t="shared" si="48"/>
        <v>159.99600000000001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41080.626909722218</v>
      </c>
      <c r="T815" s="10">
        <f t="shared" si="51"/>
        <v>41110.626909722218</v>
      </c>
    </row>
    <row r="816" spans="1:20" ht="49" x14ac:dyDescent="0.25">
      <c r="A816" s="6">
        <f t="shared" si="48"/>
        <v>127.30000000000001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40679.409733796296</v>
      </c>
      <c r="T816" s="10">
        <f t="shared" si="51"/>
        <v>40694.419444444444</v>
      </c>
    </row>
    <row r="817" spans="1:20" ht="33" x14ac:dyDescent="0.25">
      <c r="A817" s="6">
        <f t="shared" si="48"/>
        <v>107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41914.58452546296</v>
      </c>
      <c r="T817" s="10">
        <f t="shared" si="51"/>
        <v>41944.58452546296</v>
      </c>
    </row>
    <row r="818" spans="1:20" ht="33" x14ac:dyDescent="0.25">
      <c r="A818" s="6">
        <f t="shared" si="48"/>
        <v>115.12214285714286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41341.537534722222</v>
      </c>
      <c r="T818" s="10">
        <f t="shared" si="51"/>
        <v>41372.9375</v>
      </c>
    </row>
    <row r="819" spans="1:20" ht="49" x14ac:dyDescent="0.25">
      <c r="A819" s="6">
        <f t="shared" si="48"/>
        <v>137.11066666666665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40925.266331018516</v>
      </c>
      <c r="T819" s="10">
        <f t="shared" si="51"/>
        <v>40978.874305555553</v>
      </c>
    </row>
    <row r="820" spans="1:20" ht="49" x14ac:dyDescent="0.25">
      <c r="A820" s="6">
        <f t="shared" si="48"/>
        <v>155.71428571428572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41120.54954861111</v>
      </c>
      <c r="T820" s="10">
        <f t="shared" si="51"/>
        <v>41128.375694444439</v>
      </c>
    </row>
    <row r="821" spans="1:20" ht="33" x14ac:dyDescent="0.25">
      <c r="A821" s="6">
        <f t="shared" si="48"/>
        <v>108.74999999999999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41619.664976851847</v>
      </c>
      <c r="T821" s="10">
        <f t="shared" si="51"/>
        <v>41628.863888888889</v>
      </c>
    </row>
    <row r="822" spans="1:20" ht="49" x14ac:dyDescent="0.25">
      <c r="A822" s="6">
        <f t="shared" si="48"/>
        <v>134.05000000000001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41768.508587962962</v>
      </c>
      <c r="T822" s="10">
        <f t="shared" si="51"/>
        <v>41798.875</v>
      </c>
    </row>
    <row r="823" spans="1:20" ht="49" x14ac:dyDescent="0.25">
      <c r="A823" s="6">
        <f t="shared" si="48"/>
        <v>100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42093.58871527778</v>
      </c>
      <c r="T823" s="10">
        <f t="shared" si="51"/>
        <v>42127.834027777775</v>
      </c>
    </row>
    <row r="824" spans="1:20" ht="33" x14ac:dyDescent="0.25">
      <c r="A824" s="6">
        <f t="shared" si="48"/>
        <v>119.16666666666667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41157.614004629628</v>
      </c>
      <c r="T824" s="10">
        <f t="shared" si="51"/>
        <v>41187.614004629628</v>
      </c>
    </row>
    <row r="825" spans="1:20" ht="49" x14ac:dyDescent="0.25">
      <c r="A825" s="6">
        <f t="shared" si="48"/>
        <v>179.5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42055.639490740738</v>
      </c>
      <c r="T825" s="10">
        <f t="shared" si="51"/>
        <v>42085.597824074073</v>
      </c>
    </row>
    <row r="826" spans="1:20" ht="49" x14ac:dyDescent="0.25">
      <c r="A826" s="6">
        <f t="shared" si="48"/>
        <v>134.38124999999999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40249.908773148149</v>
      </c>
      <c r="T826" s="10">
        <f t="shared" si="51"/>
        <v>40285.957638888889</v>
      </c>
    </row>
    <row r="827" spans="1:20" ht="33" x14ac:dyDescent="0.25">
      <c r="A827" s="6">
        <f t="shared" si="48"/>
        <v>100.43200000000002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41185.973194444443</v>
      </c>
      <c r="T827" s="10">
        <f t="shared" si="51"/>
        <v>41210.973194444443</v>
      </c>
    </row>
    <row r="828" spans="1:20" ht="49" x14ac:dyDescent="0.25">
      <c r="A828" s="6">
        <f t="shared" si="48"/>
        <v>101.45454545454547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40972.705208333333</v>
      </c>
      <c r="T828" s="10">
        <f t="shared" si="51"/>
        <v>40993.663541666661</v>
      </c>
    </row>
    <row r="829" spans="1:20" ht="49" x14ac:dyDescent="0.25">
      <c r="A829" s="6">
        <f t="shared" si="48"/>
        <v>103.33333333333334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40927.140127314815</v>
      </c>
      <c r="T829" s="10">
        <f t="shared" si="51"/>
        <v>40953.492361111108</v>
      </c>
    </row>
    <row r="830" spans="1:20" ht="49" x14ac:dyDescent="0.25">
      <c r="A830" s="6">
        <f t="shared" si="48"/>
        <v>107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41072.71738425926</v>
      </c>
      <c r="T830" s="10">
        <f t="shared" si="51"/>
        <v>41085.35</v>
      </c>
    </row>
    <row r="831" spans="1:20" ht="49" x14ac:dyDescent="0.25">
      <c r="A831" s="6">
        <f t="shared" si="48"/>
        <v>104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42504.468055555553</v>
      </c>
      <c r="T831" s="10">
        <f t="shared" si="51"/>
        <v>42564.468055555553</v>
      </c>
    </row>
    <row r="832" spans="1:20" ht="49" x14ac:dyDescent="0.25">
      <c r="A832" s="6">
        <f t="shared" si="48"/>
        <v>107.83333333333334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41325.192418981482</v>
      </c>
      <c r="T832" s="10">
        <f t="shared" si="51"/>
        <v>41355.15075231481</v>
      </c>
    </row>
    <row r="833" spans="1:20" ht="33" x14ac:dyDescent="0.25">
      <c r="A833" s="6">
        <f t="shared" si="48"/>
        <v>233.33333333333331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40996.313587962963</v>
      </c>
      <c r="T833" s="10">
        <f t="shared" si="51"/>
        <v>41026.313587962963</v>
      </c>
    </row>
    <row r="834" spans="1:20" ht="49" x14ac:dyDescent="0.25">
      <c r="A834" s="6">
        <f t="shared" si="48"/>
        <v>100.60706666666665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40869.341840277775</v>
      </c>
      <c r="T834" s="10">
        <f t="shared" si="51"/>
        <v>40929.009027777778</v>
      </c>
    </row>
    <row r="835" spans="1:20" ht="18" x14ac:dyDescent="0.25">
      <c r="A835" s="6">
        <f t="shared" ref="A835:A898" si="52">((F835-E835)/E835+1)*100</f>
        <v>101.66666666666666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>
        <f t="shared" ref="P835:P898" si="53">F835/M835</f>
        <v>148.78048780487805</v>
      </c>
      <c r="Q835" t="s">
        <v>8325</v>
      </c>
      <c r="R835" t="s">
        <v>8326</v>
      </c>
      <c r="S835" s="10">
        <f t="shared" ref="S835:S898" si="54">(((K835/60)/60)/24)+DATE(1970,1,1)+(-8/24)</f>
        <v>41718.544849537036</v>
      </c>
      <c r="T835" s="10">
        <f t="shared" ref="T835:T898" si="55">(((J835/60)/60)/24)+DATE(1970,1,1)+(-8/24)</f>
        <v>41748.544849537036</v>
      </c>
    </row>
    <row r="836" spans="1:20" ht="49" x14ac:dyDescent="0.25">
      <c r="A836" s="6">
        <f t="shared" si="52"/>
        <v>131.0181818181818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41422.489490740736</v>
      </c>
      <c r="T836" s="10">
        <f t="shared" si="55"/>
        <v>41455.832638888889</v>
      </c>
    </row>
    <row r="837" spans="1:20" ht="49" x14ac:dyDescent="0.25">
      <c r="A837" s="6">
        <f t="shared" si="52"/>
        <v>117.24999999999999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41005.124513888884</v>
      </c>
      <c r="T837" s="10">
        <f t="shared" si="55"/>
        <v>41047.791666666664</v>
      </c>
    </row>
    <row r="838" spans="1:20" ht="18" x14ac:dyDescent="0.25">
      <c r="A838" s="6">
        <f t="shared" si="52"/>
        <v>100.93039999999999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41523.723587962959</v>
      </c>
      <c r="T838" s="10">
        <f t="shared" si="55"/>
        <v>41553.723587962959</v>
      </c>
    </row>
    <row r="839" spans="1:20" ht="33" x14ac:dyDescent="0.25">
      <c r="A839" s="6">
        <f t="shared" si="52"/>
        <v>121.8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41730.66506944444</v>
      </c>
      <c r="T839" s="10">
        <f t="shared" si="55"/>
        <v>41760.66506944444</v>
      </c>
    </row>
    <row r="840" spans="1:20" ht="49" x14ac:dyDescent="0.25">
      <c r="A840" s="6">
        <f t="shared" si="52"/>
        <v>145.4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40895.564641203702</v>
      </c>
      <c r="T840" s="10">
        <f t="shared" si="55"/>
        <v>40925.564641203702</v>
      </c>
    </row>
    <row r="841" spans="1:20" ht="49" x14ac:dyDescent="0.25">
      <c r="A841" s="6">
        <f t="shared" si="52"/>
        <v>116.61660000000001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41144.430046296293</v>
      </c>
      <c r="T841" s="10">
        <f t="shared" si="55"/>
        <v>41174.430046296293</v>
      </c>
    </row>
    <row r="842" spans="1:20" ht="33" x14ac:dyDescent="0.25">
      <c r="A842" s="6">
        <f t="shared" si="52"/>
        <v>120.4166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42606.893368055556</v>
      </c>
      <c r="T842" s="10">
        <f t="shared" si="55"/>
        <v>42636.893368055556</v>
      </c>
    </row>
    <row r="843" spans="1:20" ht="49" x14ac:dyDescent="0.25">
      <c r="A843" s="6">
        <f t="shared" si="52"/>
        <v>101.32000000000001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41923.50535879629</v>
      </c>
      <c r="T843" s="10">
        <f t="shared" si="55"/>
        <v>41953.547025462954</v>
      </c>
    </row>
    <row r="844" spans="1:20" ht="49" x14ac:dyDescent="0.25">
      <c r="A844" s="6">
        <f t="shared" si="52"/>
        <v>104.32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41526.259062500001</v>
      </c>
      <c r="T844" s="10">
        <f t="shared" si="55"/>
        <v>41560.832638888889</v>
      </c>
    </row>
    <row r="845" spans="1:20" ht="49" x14ac:dyDescent="0.25">
      <c r="A845" s="6">
        <f t="shared" si="52"/>
        <v>267.13333333333333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42694.924537037034</v>
      </c>
      <c r="T845" s="10">
        <f t="shared" si="55"/>
        <v>42711.999999999993</v>
      </c>
    </row>
    <row r="846" spans="1:20" ht="49" x14ac:dyDescent="0.25">
      <c r="A846" s="6">
        <f t="shared" si="52"/>
        <v>194.13333333333333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41905.351296296292</v>
      </c>
      <c r="T846" s="10">
        <f t="shared" si="55"/>
        <v>41943.874305555553</v>
      </c>
    </row>
    <row r="847" spans="1:20" ht="49" x14ac:dyDescent="0.25">
      <c r="A847" s="6">
        <f t="shared" si="52"/>
        <v>120.3802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42577.872638888883</v>
      </c>
      <c r="T847" s="10">
        <f t="shared" si="55"/>
        <v>42617.832638888889</v>
      </c>
    </row>
    <row r="848" spans="1:20" ht="33" x14ac:dyDescent="0.25">
      <c r="A848" s="6">
        <f t="shared" si="52"/>
        <v>122.00090909090908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41694.058506944442</v>
      </c>
      <c r="T848" s="10">
        <f t="shared" si="55"/>
        <v>41708.25</v>
      </c>
    </row>
    <row r="849" spans="1:20" ht="18" x14ac:dyDescent="0.25">
      <c r="A849" s="6">
        <f t="shared" si="52"/>
        <v>100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42165.465000000004</v>
      </c>
      <c r="T849" s="10">
        <f t="shared" si="55"/>
        <v>42195.465000000004</v>
      </c>
    </row>
    <row r="850" spans="1:20" ht="49" x14ac:dyDescent="0.25">
      <c r="A850" s="6">
        <f t="shared" si="52"/>
        <v>100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42078.458715277775</v>
      </c>
      <c r="T850" s="10">
        <f t="shared" si="55"/>
        <v>42108.458715277775</v>
      </c>
    </row>
    <row r="851" spans="1:20" ht="65" x14ac:dyDescent="0.25">
      <c r="A851" s="6">
        <f t="shared" si="52"/>
        <v>119.9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42050.81555555555</v>
      </c>
      <c r="T851" s="10">
        <f t="shared" si="55"/>
        <v>42078.773888888885</v>
      </c>
    </row>
    <row r="852" spans="1:20" ht="49" x14ac:dyDescent="0.25">
      <c r="A852" s="6">
        <f t="shared" si="52"/>
        <v>155.17499999999998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42452.494409722225</v>
      </c>
      <c r="T852" s="10">
        <f t="shared" si="55"/>
        <v>42484.874305555553</v>
      </c>
    </row>
    <row r="853" spans="1:20" ht="33" x14ac:dyDescent="0.25">
      <c r="A853" s="6">
        <f t="shared" si="52"/>
        <v>130.44999999999999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42522.546909722216</v>
      </c>
      <c r="T853" s="10">
        <f t="shared" si="55"/>
        <v>42582.489583333336</v>
      </c>
    </row>
    <row r="854" spans="1:20" ht="33" x14ac:dyDescent="0.25">
      <c r="A854" s="6">
        <f t="shared" si="52"/>
        <v>104.97142857142859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42656.47216435185</v>
      </c>
      <c r="T854" s="10">
        <f t="shared" si="55"/>
        <v>42667.541666666664</v>
      </c>
    </row>
    <row r="855" spans="1:20" ht="49" x14ac:dyDescent="0.25">
      <c r="A855" s="6">
        <f t="shared" si="52"/>
        <v>100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42021.49894675926</v>
      </c>
      <c r="T855" s="10">
        <f t="shared" si="55"/>
        <v>42051.49894675926</v>
      </c>
    </row>
    <row r="856" spans="1:20" ht="49" x14ac:dyDescent="0.25">
      <c r="A856" s="6">
        <f t="shared" si="52"/>
        <v>118.2205035971223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42701.879004629627</v>
      </c>
      <c r="T856" s="10">
        <f t="shared" si="55"/>
        <v>42731.879004629627</v>
      </c>
    </row>
    <row r="857" spans="1:20" ht="33" x14ac:dyDescent="0.25">
      <c r="A857" s="6">
        <f t="shared" si="52"/>
        <v>103.44827586206897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42544.791863425926</v>
      </c>
      <c r="T857" s="10">
        <f t="shared" si="55"/>
        <v>42574.791863425926</v>
      </c>
    </row>
    <row r="858" spans="1:20" ht="49" x14ac:dyDescent="0.25">
      <c r="A858" s="6">
        <f t="shared" si="52"/>
        <v>217.99999999999997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42608.978657407402</v>
      </c>
      <c r="T858" s="10">
        <f t="shared" si="55"/>
        <v>42668.458333333336</v>
      </c>
    </row>
    <row r="859" spans="1:20" ht="33" x14ac:dyDescent="0.25">
      <c r="A859" s="6">
        <f t="shared" si="52"/>
        <v>100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42291.248043981475</v>
      </c>
      <c r="T859" s="10">
        <f t="shared" si="55"/>
        <v>42333.289710648147</v>
      </c>
    </row>
    <row r="860" spans="1:20" ht="49" x14ac:dyDescent="0.25">
      <c r="A860" s="6">
        <f t="shared" si="52"/>
        <v>144.00583333333333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42079.412245370368</v>
      </c>
      <c r="T860" s="10">
        <f t="shared" si="55"/>
        <v>42109.624305555553</v>
      </c>
    </row>
    <row r="861" spans="1:20" ht="33" x14ac:dyDescent="0.25">
      <c r="A861" s="6">
        <f t="shared" si="52"/>
        <v>104.67500000000001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42128.486898148149</v>
      </c>
      <c r="T861" s="10">
        <f t="shared" si="55"/>
        <v>42158.666666666664</v>
      </c>
    </row>
    <row r="862" spans="1:20" ht="49" x14ac:dyDescent="0.25">
      <c r="A862" s="6">
        <f t="shared" si="52"/>
        <v>18.142857142857139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41570.149456018517</v>
      </c>
      <c r="T862" s="10">
        <f t="shared" si="55"/>
        <v>41600.191122685181</v>
      </c>
    </row>
    <row r="863" spans="1:20" ht="49" x14ac:dyDescent="0.25">
      <c r="A863" s="6">
        <f t="shared" si="52"/>
        <v>2.2444444444444489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42599.631990740738</v>
      </c>
      <c r="T863" s="10">
        <f t="shared" si="55"/>
        <v>42629.631990740738</v>
      </c>
    </row>
    <row r="864" spans="1:20" ht="49" x14ac:dyDescent="0.25">
      <c r="A864" s="6">
        <f t="shared" si="52"/>
        <v>0.33999999999999586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41559.221620370365</v>
      </c>
      <c r="T864" s="10">
        <f t="shared" si="55"/>
        <v>41589.263287037036</v>
      </c>
    </row>
    <row r="865" spans="1:20" ht="49" x14ac:dyDescent="0.25">
      <c r="A865" s="6">
        <f t="shared" si="52"/>
        <v>4.5000000000000036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40920.784328703703</v>
      </c>
      <c r="T865" s="10">
        <f t="shared" si="55"/>
        <v>40950.784328703703</v>
      </c>
    </row>
    <row r="866" spans="1:20" ht="49" x14ac:dyDescent="0.25">
      <c r="A866" s="6">
        <f t="shared" si="52"/>
        <v>41.538461538461533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41540.773587962962</v>
      </c>
      <c r="T866" s="10">
        <f t="shared" si="55"/>
        <v>41563.082638888889</v>
      </c>
    </row>
    <row r="867" spans="1:20" ht="49" x14ac:dyDescent="0.25">
      <c r="A867" s="6">
        <f t="shared" si="52"/>
        <v>2.0454545454545503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41230.439780092594</v>
      </c>
      <c r="T867" s="10">
        <f t="shared" si="55"/>
        <v>41290.439780092594</v>
      </c>
    </row>
    <row r="868" spans="1:20" ht="49" x14ac:dyDescent="0.25">
      <c r="A868" s="6">
        <f t="shared" si="52"/>
        <v>18.285714285714285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42025.304606481477</v>
      </c>
      <c r="T868" s="10">
        <f t="shared" si="55"/>
        <v>42063.298611111109</v>
      </c>
    </row>
    <row r="869" spans="1:20" ht="49" x14ac:dyDescent="0.25">
      <c r="A869" s="6">
        <f t="shared" si="52"/>
        <v>24.019999999999996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40087.772060185183</v>
      </c>
      <c r="T869" s="10">
        <f t="shared" si="55"/>
        <v>40147.874305555553</v>
      </c>
    </row>
    <row r="870" spans="1:20" ht="65" x14ac:dyDescent="0.25">
      <c r="A870" s="6">
        <f t="shared" si="52"/>
        <v>0.11111111111110628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41615.694421296292</v>
      </c>
      <c r="T870" s="10">
        <f t="shared" si="55"/>
        <v>41645.694421296292</v>
      </c>
    </row>
    <row r="871" spans="1:20" ht="49" x14ac:dyDescent="0.25">
      <c r="A871" s="6">
        <f t="shared" si="52"/>
        <v>11.818181818181817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41342.512233796297</v>
      </c>
      <c r="T871" s="10">
        <f t="shared" si="55"/>
        <v>41372.470567129625</v>
      </c>
    </row>
    <row r="872" spans="1:20" ht="49" x14ac:dyDescent="0.25">
      <c r="A872" s="6">
        <f t="shared" si="52"/>
        <v>0.30999999999999917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41487.688923611109</v>
      </c>
      <c r="T872" s="10">
        <f t="shared" si="55"/>
        <v>41517.688923611109</v>
      </c>
    </row>
    <row r="873" spans="1:20" ht="49" x14ac:dyDescent="0.25">
      <c r="A873" s="6">
        <f t="shared" si="52"/>
        <v>5.4166666666666696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41577.227951388886</v>
      </c>
      <c r="T873" s="10">
        <f t="shared" si="55"/>
        <v>41607.26961805555</v>
      </c>
    </row>
    <row r="874" spans="1:20" ht="49" x14ac:dyDescent="0.25">
      <c r="A874" s="6">
        <f t="shared" si="52"/>
        <v>0.81250000000000488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40567.492210648146</v>
      </c>
      <c r="T874" s="10">
        <f t="shared" si="55"/>
        <v>40612.492210648146</v>
      </c>
    </row>
    <row r="875" spans="1:20" ht="33" x14ac:dyDescent="0.25">
      <c r="A875" s="6">
        <f t="shared" si="52"/>
        <v>1.28571428571429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41183.833796296298</v>
      </c>
      <c r="T875" s="10">
        <f t="shared" si="55"/>
        <v>41223.875462962962</v>
      </c>
    </row>
    <row r="876" spans="1:20" ht="49" x14ac:dyDescent="0.25">
      <c r="A876" s="6">
        <f t="shared" si="52"/>
        <v>24.333333333333329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41368.250393518516</v>
      </c>
      <c r="T876" s="10">
        <f t="shared" si="55"/>
        <v>41398.250393518516</v>
      </c>
    </row>
    <row r="877" spans="1:20" ht="65" x14ac:dyDescent="0.25">
      <c r="A877" s="6">
        <f t="shared" si="52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42248.390405092585</v>
      </c>
      <c r="T877" s="10">
        <f t="shared" si="55"/>
        <v>42268.390405092585</v>
      </c>
    </row>
    <row r="878" spans="1:20" ht="18" x14ac:dyDescent="0.25">
      <c r="A878" s="6">
        <f t="shared" si="52"/>
        <v>40.799492385786806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41276.163506944438</v>
      </c>
      <c r="T878" s="10">
        <f t="shared" si="55"/>
        <v>41309.163506944438</v>
      </c>
    </row>
    <row r="879" spans="1:20" ht="49" x14ac:dyDescent="0.25">
      <c r="A879" s="6">
        <f t="shared" si="52"/>
        <v>67.55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41597.455555555556</v>
      </c>
      <c r="T879" s="10">
        <f t="shared" si="55"/>
        <v>41627.455555555556</v>
      </c>
    </row>
    <row r="880" spans="1:20" ht="49" x14ac:dyDescent="0.25">
      <c r="A880" s="6">
        <f t="shared" si="52"/>
        <v>1.3000000000000012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40504.899583333332</v>
      </c>
      <c r="T880" s="10">
        <f t="shared" si="55"/>
        <v>40534.899583333332</v>
      </c>
    </row>
    <row r="881" spans="1:20" ht="49" x14ac:dyDescent="0.25">
      <c r="A881" s="6">
        <f t="shared" si="52"/>
        <v>30.666666666666664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41037.496585648143</v>
      </c>
      <c r="T881" s="10">
        <f t="shared" si="55"/>
        <v>41058.496585648143</v>
      </c>
    </row>
    <row r="882" spans="1:20" ht="49" x14ac:dyDescent="0.25">
      <c r="A882" s="6">
        <f t="shared" si="52"/>
        <v>2.9894179894179862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41178.987708333334</v>
      </c>
      <c r="T882" s="10">
        <f t="shared" si="55"/>
        <v>41211.987708333334</v>
      </c>
    </row>
    <row r="883" spans="1:20" ht="49" x14ac:dyDescent="0.25">
      <c r="A883" s="6">
        <f t="shared" si="52"/>
        <v>0.80000000000000071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40876.917662037034</v>
      </c>
      <c r="T883" s="10">
        <f t="shared" si="55"/>
        <v>40921.917662037034</v>
      </c>
    </row>
    <row r="884" spans="1:20" ht="49" x14ac:dyDescent="0.25">
      <c r="A884" s="6">
        <f t="shared" si="52"/>
        <v>20.133333333333336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40759.527199074073</v>
      </c>
      <c r="T884" s="10">
        <f t="shared" si="55"/>
        <v>40792.527199074073</v>
      </c>
    </row>
    <row r="885" spans="1:20" ht="49" x14ac:dyDescent="0.25">
      <c r="A885" s="6">
        <f t="shared" si="52"/>
        <v>40.020000000000003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42371.602256944439</v>
      </c>
      <c r="T885" s="10">
        <f t="shared" si="55"/>
        <v>42431.602256944439</v>
      </c>
    </row>
    <row r="886" spans="1:20" ht="49" x14ac:dyDescent="0.25">
      <c r="A886" s="6">
        <f t="shared" si="52"/>
        <v>1.0000000000000009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40981.469282407401</v>
      </c>
      <c r="T886" s="10">
        <f t="shared" si="55"/>
        <v>41040.771527777775</v>
      </c>
    </row>
    <row r="887" spans="1:20" ht="49" x14ac:dyDescent="0.25">
      <c r="A887" s="6">
        <f t="shared" si="52"/>
        <v>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42713.607766203706</v>
      </c>
      <c r="T887" s="10">
        <f t="shared" si="55"/>
        <v>42734.607766203706</v>
      </c>
    </row>
    <row r="888" spans="1:20" ht="49" x14ac:dyDescent="0.25">
      <c r="A888" s="6">
        <f t="shared" si="52"/>
        <v>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42603.537187499998</v>
      </c>
      <c r="T888" s="10">
        <f t="shared" si="55"/>
        <v>42628.537187499998</v>
      </c>
    </row>
    <row r="889" spans="1:20" ht="49" x14ac:dyDescent="0.25">
      <c r="A889" s="6">
        <f t="shared" si="52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41026.62563657407</v>
      </c>
      <c r="T889" s="10">
        <f t="shared" si="55"/>
        <v>41056.62563657407</v>
      </c>
    </row>
    <row r="890" spans="1:20" ht="49" x14ac:dyDescent="0.25">
      <c r="A890" s="6">
        <f t="shared" si="52"/>
        <v>7.1999999999999957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40751.419965277775</v>
      </c>
      <c r="T890" s="10">
        <f t="shared" si="55"/>
        <v>40786.916666666664</v>
      </c>
    </row>
    <row r="891" spans="1:20" ht="49" x14ac:dyDescent="0.25">
      <c r="A891" s="6">
        <f t="shared" si="52"/>
        <v>9.4412799999999955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41887.450729166667</v>
      </c>
      <c r="T891" s="10">
        <f t="shared" si="55"/>
        <v>41917.450729166667</v>
      </c>
    </row>
    <row r="892" spans="1:20" ht="49" x14ac:dyDescent="0.25">
      <c r="A892" s="6">
        <f t="shared" si="52"/>
        <v>4.1666666666666625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41569.365497685183</v>
      </c>
      <c r="T892" s="10">
        <f t="shared" si="55"/>
        <v>41599.407164351847</v>
      </c>
    </row>
    <row r="893" spans="1:20" ht="49" x14ac:dyDescent="0.25">
      <c r="A893" s="6">
        <f t="shared" si="52"/>
        <v>3.2499999999999973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41841.698263888888</v>
      </c>
      <c r="T893" s="10">
        <f t="shared" si="55"/>
        <v>41871.698263888888</v>
      </c>
    </row>
    <row r="894" spans="1:20" ht="49" x14ac:dyDescent="0.25">
      <c r="A894" s="6">
        <f t="shared" si="52"/>
        <v>40.75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40303.866701388884</v>
      </c>
      <c r="T894" s="10">
        <f t="shared" si="55"/>
        <v>40390.833333333328</v>
      </c>
    </row>
    <row r="895" spans="1:20" ht="49" x14ac:dyDescent="0.25">
      <c r="A895" s="6">
        <f t="shared" si="52"/>
        <v>9.9999999999999982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42065.564386574071</v>
      </c>
      <c r="T895" s="10">
        <f t="shared" si="55"/>
        <v>42095.522719907407</v>
      </c>
    </row>
    <row r="896" spans="1:20" ht="49" x14ac:dyDescent="0.25">
      <c r="A896" s="6">
        <f t="shared" si="52"/>
        <v>39.17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42496.648263888892</v>
      </c>
      <c r="T896" s="10">
        <f t="shared" si="55"/>
        <v>42526.648263888892</v>
      </c>
    </row>
    <row r="897" spans="1:20" ht="49" x14ac:dyDescent="0.25">
      <c r="A897" s="6">
        <f t="shared" si="52"/>
        <v>2.4375000000000036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40430.794317129628</v>
      </c>
      <c r="T897" s="10">
        <f t="shared" si="55"/>
        <v>40475.794317129628</v>
      </c>
    </row>
    <row r="898" spans="1:20" ht="49" x14ac:dyDescent="0.25">
      <c r="A898" s="6">
        <f t="shared" si="52"/>
        <v>40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42218.539652777778</v>
      </c>
      <c r="T898" s="10">
        <f t="shared" si="55"/>
        <v>42243.833333333336</v>
      </c>
    </row>
    <row r="899" spans="1:20" ht="49" x14ac:dyDescent="0.25">
      <c r="A899" s="6">
        <f t="shared" ref="A899:A962" si="56">((F899-E899)/E899+1)*100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t="e">
        <f t="shared" ref="P899:P962" si="57">F899/M899</f>
        <v>#DIV/0!</v>
      </c>
      <c r="Q899" t="s">
        <v>8325</v>
      </c>
      <c r="R899" t="s">
        <v>8329</v>
      </c>
      <c r="S899" s="10">
        <f t="shared" ref="S899:S962" si="58">(((K899/60)/60)/24)+DATE(1970,1,1)+(-8/24)</f>
        <v>41211.355416666665</v>
      </c>
      <c r="T899" s="10">
        <f t="shared" ref="T899:T962" si="59">(((J899/60)/60)/24)+DATE(1970,1,1)+(-8/24)</f>
        <v>41241.39708333333</v>
      </c>
    </row>
    <row r="900" spans="1:20" ht="49" x14ac:dyDescent="0.25">
      <c r="A900" s="6">
        <f t="shared" si="56"/>
        <v>2.8000000000000025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40878.424884259257</v>
      </c>
      <c r="T900" s="10">
        <f t="shared" si="59"/>
        <v>40923.424884259257</v>
      </c>
    </row>
    <row r="901" spans="1:20" ht="49" x14ac:dyDescent="0.25">
      <c r="A901" s="6">
        <f t="shared" si="56"/>
        <v>37.333333333333329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40645.765763888885</v>
      </c>
      <c r="T901" s="10">
        <f t="shared" si="59"/>
        <v>40690.765763888885</v>
      </c>
    </row>
    <row r="902" spans="1:20" ht="33" x14ac:dyDescent="0.25">
      <c r="A902" s="6">
        <f t="shared" si="56"/>
        <v>0.41999999999999815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42429.516226851854</v>
      </c>
      <c r="T902" s="10">
        <f t="shared" si="59"/>
        <v>42459.474560185183</v>
      </c>
    </row>
    <row r="903" spans="1:20" ht="65" x14ac:dyDescent="0.25">
      <c r="A903" s="6">
        <f t="shared" si="56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40291.478171296294</v>
      </c>
      <c r="T903" s="10">
        <f t="shared" si="59"/>
        <v>40337.46597222222</v>
      </c>
    </row>
    <row r="904" spans="1:20" ht="49" x14ac:dyDescent="0.25">
      <c r="A904" s="6">
        <f t="shared" si="56"/>
        <v>0.30000000000000027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41829.632199074069</v>
      </c>
      <c r="T904" s="10">
        <f t="shared" si="59"/>
        <v>41881.3125</v>
      </c>
    </row>
    <row r="905" spans="1:20" ht="49" x14ac:dyDescent="0.25">
      <c r="A905" s="6">
        <f t="shared" si="56"/>
        <v>3.2000000000000028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41149.462731481479</v>
      </c>
      <c r="T905" s="10">
        <f t="shared" si="59"/>
        <v>41174.767361111109</v>
      </c>
    </row>
    <row r="906" spans="1:20" ht="49" x14ac:dyDescent="0.25">
      <c r="A906" s="6">
        <f t="shared" si="56"/>
        <v>0.30200000000000227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42341.74695601852</v>
      </c>
      <c r="T906" s="10">
        <f t="shared" si="59"/>
        <v>42371.74695601852</v>
      </c>
    </row>
    <row r="907" spans="1:20" ht="49" x14ac:dyDescent="0.25">
      <c r="A907" s="6">
        <f t="shared" si="56"/>
        <v>3.0153846153846198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40506.906550925924</v>
      </c>
      <c r="T907" s="10">
        <f t="shared" si="59"/>
        <v>40566.906550925924</v>
      </c>
    </row>
    <row r="908" spans="1:20" ht="33" x14ac:dyDescent="0.25">
      <c r="A908" s="6">
        <f t="shared" si="56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41680.856365740736</v>
      </c>
      <c r="T908" s="10">
        <f t="shared" si="59"/>
        <v>41710.814699074072</v>
      </c>
    </row>
    <row r="909" spans="1:20" ht="33" x14ac:dyDescent="0.25">
      <c r="A909" s="6">
        <f t="shared" si="56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40766.8590625</v>
      </c>
      <c r="T909" s="10">
        <f t="shared" si="59"/>
        <v>40796.8590625</v>
      </c>
    </row>
    <row r="910" spans="1:20" ht="49" x14ac:dyDescent="0.25">
      <c r="A910" s="6">
        <f t="shared" si="56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40340.468229166661</v>
      </c>
      <c r="T910" s="10">
        <f t="shared" si="59"/>
        <v>40385.874305555553</v>
      </c>
    </row>
    <row r="911" spans="1:20" ht="49" x14ac:dyDescent="0.25">
      <c r="A911" s="6">
        <f t="shared" si="56"/>
        <v>3.2499999999999973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41081.356944444444</v>
      </c>
      <c r="T911" s="10">
        <f t="shared" si="59"/>
        <v>41112.833333333328</v>
      </c>
    </row>
    <row r="912" spans="1:20" ht="49" x14ac:dyDescent="0.25">
      <c r="A912" s="6">
        <f t="shared" si="56"/>
        <v>22.363636363636363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42737.212025462963</v>
      </c>
      <c r="T912" s="10">
        <f t="shared" si="59"/>
        <v>42797.212025462963</v>
      </c>
    </row>
    <row r="913" spans="1:20" ht="49" x14ac:dyDescent="0.25">
      <c r="A913" s="6">
        <f t="shared" si="56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41641.671817129631</v>
      </c>
      <c r="T913" s="10">
        <f t="shared" si="59"/>
        <v>41662.671817129631</v>
      </c>
    </row>
    <row r="914" spans="1:20" ht="49" x14ac:dyDescent="0.25">
      <c r="A914" s="6">
        <f t="shared" si="56"/>
        <v>0.85714285714285632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41193.776006944441</v>
      </c>
      <c r="T914" s="10">
        <f t="shared" si="59"/>
        <v>41253.817673611105</v>
      </c>
    </row>
    <row r="915" spans="1:20" ht="49" x14ac:dyDescent="0.25">
      <c r="A915" s="6">
        <f t="shared" si="56"/>
        <v>6.6066666666666718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41003.805775462963</v>
      </c>
      <c r="T915" s="10">
        <f t="shared" si="59"/>
        <v>41033.805775462963</v>
      </c>
    </row>
    <row r="916" spans="1:20" ht="49" x14ac:dyDescent="0.25">
      <c r="A916" s="6">
        <f t="shared" si="56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41116.429942129631</v>
      </c>
      <c r="T916" s="10">
        <f t="shared" si="59"/>
        <v>41146.429942129631</v>
      </c>
    </row>
    <row r="917" spans="1:20" ht="49" x14ac:dyDescent="0.25">
      <c r="A917" s="6">
        <f t="shared" si="56"/>
        <v>5.7692307692307709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40937.346226851849</v>
      </c>
      <c r="T917" s="10">
        <f t="shared" si="59"/>
        <v>40968.874305555553</v>
      </c>
    </row>
    <row r="918" spans="1:20" ht="49" x14ac:dyDescent="0.25">
      <c r="A918" s="6">
        <f t="shared" si="56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40434.520069444443</v>
      </c>
      <c r="T918" s="10">
        <f t="shared" si="59"/>
        <v>40472.875</v>
      </c>
    </row>
    <row r="919" spans="1:20" ht="49" x14ac:dyDescent="0.25">
      <c r="A919" s="6">
        <f t="shared" si="56"/>
        <v>0.60000000000000053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41802.610300925924</v>
      </c>
      <c r="T919" s="10">
        <f t="shared" si="59"/>
        <v>41833.770833333328</v>
      </c>
    </row>
    <row r="920" spans="1:20" ht="49" x14ac:dyDescent="0.25">
      <c r="A920" s="6">
        <f t="shared" si="56"/>
        <v>5.0256410256410255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41944.582881944443</v>
      </c>
      <c r="T920" s="10">
        <f t="shared" si="59"/>
        <v>41974.624548611107</v>
      </c>
    </row>
    <row r="921" spans="1:20" ht="18" x14ac:dyDescent="0.25">
      <c r="A921" s="6">
        <f t="shared" si="56"/>
        <v>0.50000000000000044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41227.308391203704</v>
      </c>
      <c r="T921" s="10">
        <f t="shared" si="59"/>
        <v>41262.308391203704</v>
      </c>
    </row>
    <row r="922" spans="1:20" ht="49" x14ac:dyDescent="0.25">
      <c r="A922" s="6">
        <f t="shared" si="56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41562.338217592594</v>
      </c>
      <c r="T922" s="10">
        <f t="shared" si="59"/>
        <v>41592.379884259259</v>
      </c>
    </row>
    <row r="923" spans="1:20" ht="49" x14ac:dyDescent="0.25">
      <c r="A923" s="6">
        <f t="shared" si="56"/>
        <v>30.900000000000006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40846.837685185179</v>
      </c>
      <c r="T923" s="10">
        <f t="shared" si="59"/>
        <v>40888.879351851851</v>
      </c>
    </row>
    <row r="924" spans="1:20" ht="49" x14ac:dyDescent="0.25">
      <c r="A924" s="6">
        <f t="shared" si="56"/>
        <v>21.037037037037031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41878.19667824074</v>
      </c>
      <c r="T924" s="10">
        <f t="shared" si="59"/>
        <v>41913.19667824074</v>
      </c>
    </row>
    <row r="925" spans="1:20" ht="49" x14ac:dyDescent="0.25">
      <c r="A925" s="6">
        <f t="shared" si="56"/>
        <v>2.200000000000002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41934.626423611109</v>
      </c>
      <c r="T925" s="10">
        <f t="shared" si="59"/>
        <v>41964.668090277781</v>
      </c>
    </row>
    <row r="926" spans="1:20" ht="49" x14ac:dyDescent="0.25">
      <c r="A926" s="6">
        <f t="shared" si="56"/>
        <v>10.899999999999999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41288.609594907408</v>
      </c>
      <c r="T926" s="10">
        <f t="shared" si="59"/>
        <v>41318.609594907408</v>
      </c>
    </row>
    <row r="927" spans="1:20" ht="49" x14ac:dyDescent="0.25">
      <c r="A927" s="6">
        <f t="shared" si="56"/>
        <v>2.6666666666666616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41575.547581018516</v>
      </c>
      <c r="T927" s="10">
        <f t="shared" si="59"/>
        <v>41605.58924768518</v>
      </c>
    </row>
    <row r="928" spans="1:20" ht="65" x14ac:dyDescent="0.25">
      <c r="A928" s="6">
        <f t="shared" si="56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40337.686689814815</v>
      </c>
      <c r="T928" s="10">
        <f t="shared" si="59"/>
        <v>40367.611111111109</v>
      </c>
    </row>
    <row r="929" spans="1:20" ht="33" x14ac:dyDescent="0.25">
      <c r="A929" s="6">
        <f t="shared" si="56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41013.489525462959</v>
      </c>
      <c r="T929" s="10">
        <f t="shared" si="59"/>
        <v>41043.489525462959</v>
      </c>
    </row>
    <row r="930" spans="1:20" ht="49" x14ac:dyDescent="0.25">
      <c r="A930" s="6">
        <f t="shared" si="56"/>
        <v>10.862068965517246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41180.529085648144</v>
      </c>
      <c r="T930" s="10">
        <f t="shared" si="59"/>
        <v>41230.666666666664</v>
      </c>
    </row>
    <row r="931" spans="1:20" ht="49" x14ac:dyDescent="0.25">
      <c r="A931" s="6">
        <f t="shared" si="56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40977.904733796291</v>
      </c>
      <c r="T931" s="10">
        <f t="shared" si="59"/>
        <v>41007.863067129627</v>
      </c>
    </row>
    <row r="932" spans="1:20" ht="49" x14ac:dyDescent="0.25">
      <c r="A932" s="6">
        <f t="shared" si="56"/>
        <v>38.333333333333329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40312.582245370366</v>
      </c>
      <c r="T932" s="10">
        <f t="shared" si="59"/>
        <v>40354.563888888886</v>
      </c>
    </row>
    <row r="933" spans="1:20" ht="49" x14ac:dyDescent="0.25">
      <c r="A933" s="6">
        <f t="shared" si="56"/>
        <v>6.5500000000000007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41680.026643518519</v>
      </c>
      <c r="T933" s="10">
        <f t="shared" si="59"/>
        <v>41714.583333333328</v>
      </c>
    </row>
    <row r="934" spans="1:20" ht="33" x14ac:dyDescent="0.25">
      <c r="A934" s="6">
        <f t="shared" si="56"/>
        <v>14.536842105263158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41310.635937499996</v>
      </c>
      <c r="T934" s="10">
        <f t="shared" si="59"/>
        <v>41355.594270833331</v>
      </c>
    </row>
    <row r="935" spans="1:20" ht="49" x14ac:dyDescent="0.25">
      <c r="A935" s="6">
        <f t="shared" si="56"/>
        <v>6.0000000000000053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41710.835752314815</v>
      </c>
      <c r="T935" s="10">
        <f t="shared" si="59"/>
        <v>41770.835752314815</v>
      </c>
    </row>
    <row r="936" spans="1:20" ht="49" x14ac:dyDescent="0.25">
      <c r="A936" s="6">
        <f t="shared" si="56"/>
        <v>30.400000000000006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41733.403749999998</v>
      </c>
      <c r="T936" s="10">
        <f t="shared" si="59"/>
        <v>41762.916666666664</v>
      </c>
    </row>
    <row r="937" spans="1:20" ht="49" x14ac:dyDescent="0.25">
      <c r="A937" s="6">
        <f t="shared" si="56"/>
        <v>1.4285714285714235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42368.000335648147</v>
      </c>
      <c r="T937" s="10">
        <f t="shared" si="59"/>
        <v>42398.000335648147</v>
      </c>
    </row>
    <row r="938" spans="1:20" ht="49" x14ac:dyDescent="0.25">
      <c r="A938" s="6">
        <f t="shared" si="56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40882.690844907404</v>
      </c>
      <c r="T938" s="10">
        <f t="shared" si="59"/>
        <v>40926.5</v>
      </c>
    </row>
    <row r="939" spans="1:20" ht="49" x14ac:dyDescent="0.25">
      <c r="A939" s="6">
        <f t="shared" si="56"/>
        <v>1.1428571428571455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41551.464780092589</v>
      </c>
      <c r="T939" s="10">
        <f t="shared" si="59"/>
        <v>41581.50644675926</v>
      </c>
    </row>
    <row r="940" spans="1:20" ht="49" x14ac:dyDescent="0.25">
      <c r="A940" s="6">
        <f t="shared" si="56"/>
        <v>0.35714285714285587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41124.14638888889</v>
      </c>
      <c r="T940" s="10">
        <f t="shared" si="59"/>
        <v>41154.14638888889</v>
      </c>
    </row>
    <row r="941" spans="1:20" ht="49" x14ac:dyDescent="0.25">
      <c r="A941" s="6">
        <f t="shared" si="56"/>
        <v>1.4545454545454528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41416.429837962962</v>
      </c>
      <c r="T941" s="10">
        <f t="shared" si="59"/>
        <v>41455.498611111107</v>
      </c>
    </row>
    <row r="942" spans="1:20" ht="49" x14ac:dyDescent="0.25">
      <c r="A942" s="6">
        <f t="shared" si="56"/>
        <v>17.155555555555559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42181.675069444442</v>
      </c>
      <c r="T942" s="10">
        <f t="shared" si="59"/>
        <v>42226.675069444442</v>
      </c>
    </row>
    <row r="943" spans="1:20" ht="49" x14ac:dyDescent="0.25">
      <c r="A943" s="6">
        <f t="shared" si="56"/>
        <v>2.3220000000000018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42745.763252314813</v>
      </c>
      <c r="T943" s="10">
        <f t="shared" si="59"/>
        <v>42775.763252314813</v>
      </c>
    </row>
    <row r="944" spans="1:20" ht="49" x14ac:dyDescent="0.25">
      <c r="A944" s="6">
        <f t="shared" si="56"/>
        <v>8.9066666666666627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42382.509953703695</v>
      </c>
      <c r="T944" s="10">
        <f t="shared" si="59"/>
        <v>42418.509953703695</v>
      </c>
    </row>
    <row r="945" spans="1:20" ht="33" x14ac:dyDescent="0.25">
      <c r="A945" s="6">
        <f t="shared" si="56"/>
        <v>9.6333333333333382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42673.334548611114</v>
      </c>
      <c r="T945" s="10">
        <f t="shared" si="59"/>
        <v>42703.376215277771</v>
      </c>
    </row>
    <row r="946" spans="1:20" ht="49" x14ac:dyDescent="0.25">
      <c r="A946" s="6">
        <f t="shared" si="56"/>
        <v>13.326000000000004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42444.250578703701</v>
      </c>
      <c r="T946" s="10">
        <f t="shared" si="59"/>
        <v>42478.249999999993</v>
      </c>
    </row>
    <row r="947" spans="1:20" ht="49" x14ac:dyDescent="0.25">
      <c r="A947" s="6">
        <f t="shared" si="56"/>
        <v>2.4839999999999973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42732.539652777778</v>
      </c>
      <c r="T947" s="10">
        <f t="shared" si="59"/>
        <v>42784.665972222218</v>
      </c>
    </row>
    <row r="948" spans="1:20" ht="33" x14ac:dyDescent="0.25">
      <c r="A948" s="6">
        <f t="shared" si="56"/>
        <v>1.9066666666666676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42592.417222222219</v>
      </c>
      <c r="T948" s="10">
        <f t="shared" si="59"/>
        <v>42622.417222222219</v>
      </c>
    </row>
    <row r="949" spans="1:20" ht="49" x14ac:dyDescent="0.25">
      <c r="A949" s="6">
        <f t="shared" si="56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42491.44798611111</v>
      </c>
      <c r="T949" s="10">
        <f t="shared" si="59"/>
        <v>42551.44798611111</v>
      </c>
    </row>
    <row r="950" spans="1:20" ht="49" x14ac:dyDescent="0.25">
      <c r="A950" s="6">
        <f t="shared" si="56"/>
        <v>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42411.494953703703</v>
      </c>
      <c r="T950" s="10">
        <f t="shared" si="59"/>
        <v>42441.494953703703</v>
      </c>
    </row>
    <row r="951" spans="1:20" ht="49" x14ac:dyDescent="0.25">
      <c r="A951" s="6">
        <f t="shared" si="56"/>
        <v>1.3650000000000051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42360.710370370369</v>
      </c>
      <c r="T951" s="10">
        <f t="shared" si="59"/>
        <v>42420.710370370369</v>
      </c>
    </row>
    <row r="952" spans="1:20" ht="49" x14ac:dyDescent="0.25">
      <c r="A952" s="6">
        <f t="shared" si="56"/>
        <v>28.04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42356.41737268518</v>
      </c>
      <c r="T952" s="10">
        <f t="shared" si="59"/>
        <v>42386.41737268518</v>
      </c>
    </row>
    <row r="953" spans="1:20" ht="18" x14ac:dyDescent="0.25">
      <c r="A953" s="6">
        <f t="shared" si="56"/>
        <v>38.39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42480.32027777777</v>
      </c>
      <c r="T953" s="10">
        <f t="shared" si="59"/>
        <v>42525.32027777777</v>
      </c>
    </row>
    <row r="954" spans="1:20" ht="33" x14ac:dyDescent="0.25">
      <c r="A954" s="6">
        <f t="shared" si="56"/>
        <v>39.94285714285715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42662.280231481483</v>
      </c>
      <c r="T954" s="10">
        <f t="shared" si="59"/>
        <v>42692.321898148148</v>
      </c>
    </row>
    <row r="955" spans="1:20" ht="49" x14ac:dyDescent="0.25">
      <c r="A955" s="6">
        <f t="shared" si="56"/>
        <v>0.83999999999999631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41998.831006944441</v>
      </c>
      <c r="T955" s="10">
        <f t="shared" si="59"/>
        <v>42028.831006944441</v>
      </c>
    </row>
    <row r="956" spans="1:20" ht="49" x14ac:dyDescent="0.25">
      <c r="A956" s="6">
        <f t="shared" si="56"/>
        <v>43.406666666666673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42194.500451388885</v>
      </c>
      <c r="T956" s="10">
        <f t="shared" si="59"/>
        <v>42236.500451388885</v>
      </c>
    </row>
    <row r="957" spans="1:20" ht="49" x14ac:dyDescent="0.25">
      <c r="A957" s="6">
        <f t="shared" si="56"/>
        <v>5.6613333333333298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42585.961805555555</v>
      </c>
      <c r="T957" s="10">
        <f t="shared" si="59"/>
        <v>42625.961805555555</v>
      </c>
    </row>
    <row r="958" spans="1:20" ht="65" x14ac:dyDescent="0.25">
      <c r="A958" s="6">
        <f t="shared" si="56"/>
        <v>1.7220000000000013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42060.580543981479</v>
      </c>
      <c r="T958" s="10">
        <f t="shared" si="59"/>
        <v>42120.538877314808</v>
      </c>
    </row>
    <row r="959" spans="1:20" ht="33" x14ac:dyDescent="0.25">
      <c r="A959" s="6">
        <f t="shared" si="56"/>
        <v>1.9416666666666638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42660.219131944446</v>
      </c>
      <c r="T959" s="10">
        <f t="shared" si="59"/>
        <v>42691.260798611103</v>
      </c>
    </row>
    <row r="960" spans="1:20" ht="49" x14ac:dyDescent="0.25">
      <c r="A960" s="6">
        <f t="shared" si="56"/>
        <v>11.328275684711331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42082.469479166662</v>
      </c>
      <c r="T960" s="10">
        <f t="shared" si="59"/>
        <v>42103.874305555553</v>
      </c>
    </row>
    <row r="961" spans="1:20" ht="49" x14ac:dyDescent="0.25">
      <c r="A961" s="6">
        <f t="shared" si="56"/>
        <v>38.859999999999992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41992.84103009259</v>
      </c>
      <c r="T961" s="10">
        <f t="shared" si="59"/>
        <v>42022.84103009259</v>
      </c>
    </row>
    <row r="962" spans="1:20" ht="49" x14ac:dyDescent="0.25">
      <c r="A962" s="6">
        <f t="shared" si="56"/>
        <v>46.100628930817614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42766.29346064815</v>
      </c>
      <c r="T962" s="10">
        <f t="shared" si="59"/>
        <v>42808.251793981479</v>
      </c>
    </row>
    <row r="963" spans="1:20" ht="49" x14ac:dyDescent="0.25">
      <c r="A963" s="6">
        <f t="shared" ref="A963:A1026" si="60">((F963-E963)/E963+1)*100</f>
        <v>42.188421052631575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>
        <f t="shared" ref="P963:P1026" si="61">F963/M963</f>
        <v>364.35454545454547</v>
      </c>
      <c r="Q963" t="s">
        <v>8319</v>
      </c>
      <c r="R963" t="s">
        <v>8321</v>
      </c>
      <c r="S963" s="10">
        <f t="shared" ref="S963:S1026" si="62">(((K963/60)/60)/24)+DATE(1970,1,1)+(-8/24)</f>
        <v>42740.360358796293</v>
      </c>
      <c r="T963" s="10">
        <f t="shared" ref="T963:T1026" si="63">(((J963/60)/60)/24)+DATE(1970,1,1)+(-8/24)</f>
        <v>42786.458333333336</v>
      </c>
    </row>
    <row r="964" spans="1:20" ht="49" x14ac:dyDescent="0.25">
      <c r="A964" s="6">
        <f t="shared" si="60"/>
        <v>28.480000000000004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42373.379085648143</v>
      </c>
      <c r="T964" s="10">
        <f t="shared" si="63"/>
        <v>42411.379085648143</v>
      </c>
    </row>
    <row r="965" spans="1:20" ht="33" x14ac:dyDescent="0.25">
      <c r="A965" s="6">
        <f t="shared" si="60"/>
        <v>1.0771428571428543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42625.302303240744</v>
      </c>
      <c r="T965" s="10">
        <f t="shared" si="63"/>
        <v>42660.302303240744</v>
      </c>
    </row>
    <row r="966" spans="1:20" ht="49" x14ac:dyDescent="0.25">
      <c r="A966" s="6">
        <f t="shared" si="60"/>
        <v>0.79909090909090486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42208.295358796291</v>
      </c>
      <c r="T966" s="10">
        <f t="shared" si="63"/>
        <v>42248.295358796291</v>
      </c>
    </row>
    <row r="967" spans="1:20" ht="49" x14ac:dyDescent="0.25">
      <c r="A967" s="6">
        <f t="shared" si="60"/>
        <v>1.1920000000000042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42636.683402777773</v>
      </c>
      <c r="T967" s="10">
        <f t="shared" si="63"/>
        <v>42668.832638888889</v>
      </c>
    </row>
    <row r="968" spans="1:20" ht="49" x14ac:dyDescent="0.25">
      <c r="A968" s="6">
        <f t="shared" si="60"/>
        <v>14.800000000000002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42619.302453703705</v>
      </c>
      <c r="T968" s="10">
        <f t="shared" si="63"/>
        <v>42649.302453703705</v>
      </c>
    </row>
    <row r="969" spans="1:20" ht="49" x14ac:dyDescent="0.25">
      <c r="A969" s="6">
        <f t="shared" si="60"/>
        <v>17.810000000000002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42421.920995370368</v>
      </c>
      <c r="T969" s="10">
        <f t="shared" si="63"/>
        <v>42481.879328703704</v>
      </c>
    </row>
    <row r="970" spans="1:20" ht="49" x14ac:dyDescent="0.25">
      <c r="A970" s="6">
        <f t="shared" si="60"/>
        <v>1.3249999999999984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41836.514282407406</v>
      </c>
      <c r="T970" s="10">
        <f t="shared" si="63"/>
        <v>41866.514282407406</v>
      </c>
    </row>
    <row r="971" spans="1:20" ht="33" x14ac:dyDescent="0.25">
      <c r="A971" s="6">
        <f t="shared" si="60"/>
        <v>46.666666666666664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42741.969988425924</v>
      </c>
      <c r="T971" s="10">
        <f t="shared" si="63"/>
        <v>42774.969988425924</v>
      </c>
    </row>
    <row r="972" spans="1:20" ht="49" x14ac:dyDescent="0.25">
      <c r="A972" s="6">
        <f t="shared" si="60"/>
        <v>45.92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42720.887187499997</v>
      </c>
      <c r="T972" s="10">
        <f t="shared" si="63"/>
        <v>42757.874305555553</v>
      </c>
    </row>
    <row r="973" spans="1:20" ht="49" x14ac:dyDescent="0.25">
      <c r="A973" s="6">
        <f t="shared" si="60"/>
        <v>0.22600000000000398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42111.375694444439</v>
      </c>
      <c r="T973" s="10">
        <f t="shared" si="63"/>
        <v>42156.375694444439</v>
      </c>
    </row>
    <row r="974" spans="1:20" ht="49" x14ac:dyDescent="0.25">
      <c r="A974" s="6">
        <f t="shared" si="60"/>
        <v>34.624999999999993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41856.532384259255</v>
      </c>
      <c r="T974" s="10">
        <f t="shared" si="63"/>
        <v>41885.957638888889</v>
      </c>
    </row>
    <row r="975" spans="1:20" ht="49" x14ac:dyDescent="0.25">
      <c r="A975" s="6">
        <f t="shared" si="60"/>
        <v>2.0549999999999957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42256.681631944441</v>
      </c>
      <c r="T975" s="10">
        <f t="shared" si="63"/>
        <v>42316.723298611112</v>
      </c>
    </row>
    <row r="976" spans="1:20" ht="49" x14ac:dyDescent="0.25">
      <c r="A976" s="6">
        <f t="shared" si="60"/>
        <v>0.56000000000000494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42424.416157407402</v>
      </c>
      <c r="T976" s="10">
        <f t="shared" si="63"/>
        <v>42454.374490740738</v>
      </c>
    </row>
    <row r="977" spans="1:20" ht="49" x14ac:dyDescent="0.25">
      <c r="A977" s="6">
        <f t="shared" si="60"/>
        <v>2.6070000000000038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42489.363252314812</v>
      </c>
      <c r="T977" s="10">
        <f t="shared" si="63"/>
        <v>42549.363252314812</v>
      </c>
    </row>
    <row r="978" spans="1:20" ht="49" x14ac:dyDescent="0.25">
      <c r="A978" s="6">
        <f t="shared" si="60"/>
        <v>1.9260000000000055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42184.725659722222</v>
      </c>
      <c r="T978" s="10">
        <f t="shared" si="63"/>
        <v>42229.725659722222</v>
      </c>
    </row>
    <row r="979" spans="1:20" ht="49" x14ac:dyDescent="0.25">
      <c r="A979" s="6">
        <f t="shared" si="60"/>
        <v>33.666666666666664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42391.608761574076</v>
      </c>
      <c r="T979" s="10">
        <f t="shared" si="63"/>
        <v>42421.608761574076</v>
      </c>
    </row>
    <row r="980" spans="1:20" ht="49" x14ac:dyDescent="0.25">
      <c r="A980" s="6">
        <f t="shared" si="60"/>
        <v>56.263267182990241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42394.975706018515</v>
      </c>
      <c r="T980" s="10">
        <f t="shared" si="63"/>
        <v>42424.975706018515</v>
      </c>
    </row>
    <row r="981" spans="1:20" ht="49" x14ac:dyDescent="0.25">
      <c r="A981" s="6">
        <f t="shared" si="60"/>
        <v>82.817599999999999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42506.083657407398</v>
      </c>
      <c r="T981" s="10">
        <f t="shared" si="63"/>
        <v>42541.457638888889</v>
      </c>
    </row>
    <row r="982" spans="1:20" ht="49" x14ac:dyDescent="0.25">
      <c r="A982" s="6">
        <f t="shared" si="60"/>
        <v>14.859999999999996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41928.570856481478</v>
      </c>
      <c r="T982" s="10">
        <f t="shared" si="63"/>
        <v>41973.612523148149</v>
      </c>
    </row>
    <row r="983" spans="1:20" ht="49" x14ac:dyDescent="0.25">
      <c r="A983" s="6">
        <f t="shared" si="60"/>
        <v>1.2375123751240391E-2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41830.613680555551</v>
      </c>
      <c r="T983" s="10">
        <f t="shared" si="63"/>
        <v>41860.613680555551</v>
      </c>
    </row>
    <row r="984" spans="1:20" ht="33" x14ac:dyDescent="0.25">
      <c r="A984" s="6">
        <f t="shared" si="60"/>
        <v>1.7142857142860013E-2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42615.419976851852</v>
      </c>
      <c r="T984" s="10">
        <f t="shared" si="63"/>
        <v>42645.419976851852</v>
      </c>
    </row>
    <row r="985" spans="1:20" ht="49" x14ac:dyDescent="0.25">
      <c r="A985" s="6">
        <f t="shared" si="60"/>
        <v>29.506136117214709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42574.334317129629</v>
      </c>
      <c r="T985" s="10">
        <f t="shared" si="63"/>
        <v>42605.537499999999</v>
      </c>
    </row>
    <row r="986" spans="1:20" ht="81" x14ac:dyDescent="0.25">
      <c r="A986" s="6">
        <f t="shared" si="60"/>
        <v>1.0600000000000054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42060.782499999994</v>
      </c>
      <c r="T986" s="10">
        <f t="shared" si="63"/>
        <v>42090.740833333337</v>
      </c>
    </row>
    <row r="987" spans="1:20" ht="49" x14ac:dyDescent="0.25">
      <c r="A987" s="6">
        <f t="shared" si="60"/>
        <v>6.2933333333333286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42339.634375000001</v>
      </c>
      <c r="T987" s="10">
        <f t="shared" si="63"/>
        <v>42369.624999999993</v>
      </c>
    </row>
    <row r="988" spans="1:20" ht="49" x14ac:dyDescent="0.25">
      <c r="A988" s="6">
        <f t="shared" si="60"/>
        <v>12.749999999999995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42324.434027777774</v>
      </c>
      <c r="T988" s="10">
        <f t="shared" si="63"/>
        <v>42378.666666666664</v>
      </c>
    </row>
    <row r="989" spans="1:20" ht="49" x14ac:dyDescent="0.25">
      <c r="A989" s="6">
        <f t="shared" si="60"/>
        <v>13.219999999999999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41772.961226851847</v>
      </c>
      <c r="T989" s="10">
        <f t="shared" si="63"/>
        <v>41812.961226851847</v>
      </c>
    </row>
    <row r="990" spans="1:20" ht="49" x14ac:dyDescent="0.25">
      <c r="A990" s="6">
        <f t="shared" si="60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42614.023437499993</v>
      </c>
      <c r="T990" s="10">
        <f t="shared" si="63"/>
        <v>42644.023437499993</v>
      </c>
    </row>
    <row r="991" spans="1:20" ht="18" x14ac:dyDescent="0.25">
      <c r="A991" s="6">
        <f t="shared" si="60"/>
        <v>16.769999999999996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42611.600636574069</v>
      </c>
      <c r="T991" s="10">
        <f t="shared" si="63"/>
        <v>42641.600636574069</v>
      </c>
    </row>
    <row r="992" spans="1:20" ht="49" x14ac:dyDescent="0.25">
      <c r="A992" s="6">
        <f t="shared" si="60"/>
        <v>0.10400000000000409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41855.450972222221</v>
      </c>
      <c r="T992" s="10">
        <f t="shared" si="63"/>
        <v>41885.450972222221</v>
      </c>
    </row>
    <row r="993" spans="1:20" ht="81" x14ac:dyDescent="0.25">
      <c r="A993" s="6">
        <f t="shared" si="60"/>
        <v>4.2399999999999993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42538.423472222225</v>
      </c>
      <c r="T993" s="10">
        <f t="shared" si="63"/>
        <v>42563.45208333333</v>
      </c>
    </row>
    <row r="994" spans="1:20" ht="49" x14ac:dyDescent="0.25">
      <c r="A994" s="6">
        <f t="shared" si="60"/>
        <v>0.4669999999999952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42437.59165509259</v>
      </c>
      <c r="T994" s="10">
        <f t="shared" si="63"/>
        <v>42497.549988425926</v>
      </c>
    </row>
    <row r="995" spans="1:20" ht="49" x14ac:dyDescent="0.25">
      <c r="A995" s="6">
        <f t="shared" si="60"/>
        <v>25.087142857142851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42652.631574074076</v>
      </c>
      <c r="T995" s="10">
        <f t="shared" si="63"/>
        <v>42685.874999999993</v>
      </c>
    </row>
    <row r="996" spans="1:20" ht="65" x14ac:dyDescent="0.25">
      <c r="A996" s="6">
        <f t="shared" si="60"/>
        <v>2.3344999999999949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41920.929745370369</v>
      </c>
      <c r="T996" s="10">
        <f t="shared" si="63"/>
        <v>41973.624305555553</v>
      </c>
    </row>
    <row r="997" spans="1:20" ht="49" x14ac:dyDescent="0.25">
      <c r="A997" s="6">
        <f t="shared" si="60"/>
        <v>7.26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41947.607407407406</v>
      </c>
      <c r="T997" s="10">
        <f t="shared" si="63"/>
        <v>41972.333333333336</v>
      </c>
    </row>
    <row r="998" spans="1:20" ht="33" x14ac:dyDescent="0.25">
      <c r="A998" s="6">
        <f t="shared" si="60"/>
        <v>1.6249999999999987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41817.533101851848</v>
      </c>
      <c r="T998" s="10">
        <f t="shared" si="63"/>
        <v>41847.310416666667</v>
      </c>
    </row>
    <row r="999" spans="1:20" ht="33" x14ac:dyDescent="0.25">
      <c r="A999" s="6">
        <f t="shared" si="60"/>
        <v>1.3000000000000012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41940.769641203704</v>
      </c>
      <c r="T999" s="10">
        <f t="shared" si="63"/>
        <v>41970.811307870368</v>
      </c>
    </row>
    <row r="1000" spans="1:20" ht="33" x14ac:dyDescent="0.25">
      <c r="A1000" s="6">
        <f t="shared" si="60"/>
        <v>58.558333333333337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42281.835659722223</v>
      </c>
      <c r="T1000" s="10">
        <f t="shared" si="63"/>
        <v>42326.877326388887</v>
      </c>
    </row>
    <row r="1001" spans="1:20" ht="49" x14ac:dyDescent="0.25">
      <c r="A1001" s="6">
        <f t="shared" si="60"/>
        <v>7.788666666666666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41925.966319444444</v>
      </c>
      <c r="T1001" s="10">
        <f t="shared" si="63"/>
        <v>41956.001388888886</v>
      </c>
    </row>
    <row r="1002" spans="1:20" ht="49" x14ac:dyDescent="0.25">
      <c r="A1002" s="6">
        <f t="shared" si="60"/>
        <v>2.215714764725607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42748.726388888892</v>
      </c>
      <c r="T1002" s="10">
        <f t="shared" si="63"/>
        <v>42808.68472222222</v>
      </c>
    </row>
    <row r="1003" spans="1:20" ht="49" x14ac:dyDescent="0.25">
      <c r="A1003" s="6">
        <f t="shared" si="60"/>
        <v>104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42720.386724537035</v>
      </c>
      <c r="T1003" s="10">
        <f t="shared" si="63"/>
        <v>42765.386724537035</v>
      </c>
    </row>
    <row r="1004" spans="1:20" ht="49" x14ac:dyDescent="0.25">
      <c r="A1004" s="6">
        <f t="shared" si="60"/>
        <v>29.6029602960296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42325.350856481477</v>
      </c>
      <c r="T1004" s="10">
        <f t="shared" si="63"/>
        <v>42354.915972222218</v>
      </c>
    </row>
    <row r="1005" spans="1:20" ht="49" x14ac:dyDescent="0.25">
      <c r="A1005" s="6">
        <f t="shared" si="60"/>
        <v>16.054999999999996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42780.375706018516</v>
      </c>
      <c r="T1005" s="10">
        <f t="shared" si="63"/>
        <v>42810.334039351852</v>
      </c>
    </row>
    <row r="1006" spans="1:20" ht="33" x14ac:dyDescent="0.25">
      <c r="A1006" s="6">
        <f t="shared" si="60"/>
        <v>82.207999999999998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42388.3753125</v>
      </c>
      <c r="T1006" s="10">
        <f t="shared" si="63"/>
        <v>42418.3753125</v>
      </c>
    </row>
    <row r="1007" spans="1:20" ht="33" x14ac:dyDescent="0.25">
      <c r="A1007" s="6">
        <f t="shared" si="60"/>
        <v>75.051000000000002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42276.291469907403</v>
      </c>
      <c r="T1007" s="10">
        <f t="shared" si="63"/>
        <v>42307.291469907403</v>
      </c>
    </row>
    <row r="1008" spans="1:20" ht="49" x14ac:dyDescent="0.25">
      <c r="A1008" s="6">
        <f t="shared" si="60"/>
        <v>5.85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41976.70685185185</v>
      </c>
      <c r="T1008" s="10">
        <f t="shared" si="63"/>
        <v>41984.96597222222</v>
      </c>
    </row>
    <row r="1009" spans="1:20" ht="49" x14ac:dyDescent="0.25">
      <c r="A1009" s="6">
        <f t="shared" si="60"/>
        <v>44.320000000000007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42676.2502662037</v>
      </c>
      <c r="T1009" s="10">
        <f t="shared" si="63"/>
        <v>42718.291932870365</v>
      </c>
    </row>
    <row r="1010" spans="1:20" ht="49" x14ac:dyDescent="0.25">
      <c r="A1010" s="6">
        <f t="shared" si="60"/>
        <v>0.2673796791443861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42702.475868055553</v>
      </c>
      <c r="T1010" s="10">
        <f t="shared" si="63"/>
        <v>42732.475868055553</v>
      </c>
    </row>
    <row r="1011" spans="1:20" ht="49" x14ac:dyDescent="0.25">
      <c r="A1011" s="6">
        <f t="shared" si="60"/>
        <v>13.129999999999997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42510.271365740737</v>
      </c>
      <c r="T1011" s="10">
        <f t="shared" si="63"/>
        <v>42540.271365740737</v>
      </c>
    </row>
    <row r="1012" spans="1:20" ht="49" x14ac:dyDescent="0.25">
      <c r="A1012" s="6">
        <f t="shared" si="60"/>
        <v>0.19088937093275637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42561.496087962958</v>
      </c>
      <c r="T1012" s="10">
        <f t="shared" si="63"/>
        <v>42617.790972222218</v>
      </c>
    </row>
    <row r="1013" spans="1:20" ht="49" x14ac:dyDescent="0.25">
      <c r="A1013" s="6">
        <f t="shared" si="60"/>
        <v>0.37500000000000311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41946.564756944441</v>
      </c>
      <c r="T1013" s="10">
        <f t="shared" si="63"/>
        <v>41991.564756944441</v>
      </c>
    </row>
    <row r="1014" spans="1:20" ht="49" x14ac:dyDescent="0.25">
      <c r="A1014" s="6">
        <f t="shared" si="60"/>
        <v>21535.021000000001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42714.107083333329</v>
      </c>
      <c r="T1014" s="10">
        <f t="shared" si="63"/>
        <v>42759.107083333329</v>
      </c>
    </row>
    <row r="1015" spans="1:20" ht="49" x14ac:dyDescent="0.25">
      <c r="A1015" s="6">
        <f t="shared" si="60"/>
        <v>34.528000000000006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42339.500648148147</v>
      </c>
      <c r="T1015" s="10">
        <f t="shared" si="63"/>
        <v>42367.499999999993</v>
      </c>
    </row>
    <row r="1016" spans="1:20" ht="33" x14ac:dyDescent="0.25">
      <c r="A1016" s="6">
        <f t="shared" si="60"/>
        <v>30.600000000000005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41954.66915509259</v>
      </c>
      <c r="T1016" s="10">
        <f t="shared" si="63"/>
        <v>42004.66915509259</v>
      </c>
    </row>
    <row r="1017" spans="1:20" ht="33" x14ac:dyDescent="0.25">
      <c r="A1017" s="6">
        <f t="shared" si="60"/>
        <v>2.6666666666666616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42303.545081018521</v>
      </c>
      <c r="T1017" s="10">
        <f t="shared" si="63"/>
        <v>42333.586747685178</v>
      </c>
    </row>
    <row r="1018" spans="1:20" ht="49" x14ac:dyDescent="0.25">
      <c r="A1018" s="6">
        <f t="shared" si="60"/>
        <v>2.8420000000000001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42421.773796296293</v>
      </c>
      <c r="T1018" s="10">
        <f t="shared" si="63"/>
        <v>42466.732129629621</v>
      </c>
    </row>
    <row r="1019" spans="1:20" ht="49" x14ac:dyDescent="0.25">
      <c r="A1019" s="6">
        <f t="shared" si="60"/>
        <v>22.878799999999998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42289.341840277775</v>
      </c>
      <c r="T1019" s="10">
        <f t="shared" si="63"/>
        <v>42329.383506944439</v>
      </c>
    </row>
    <row r="1020" spans="1:20" ht="49" x14ac:dyDescent="0.25">
      <c r="A1020" s="6">
        <f t="shared" si="60"/>
        <v>3.1050000000000022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42535.158946759257</v>
      </c>
      <c r="T1020" s="10">
        <f t="shared" si="63"/>
        <v>42565.158946759257</v>
      </c>
    </row>
    <row r="1021" spans="1:20" ht="33" x14ac:dyDescent="0.25">
      <c r="A1021" s="6">
        <f t="shared" si="60"/>
        <v>47.333333333333336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42009.640613425923</v>
      </c>
      <c r="T1021" s="10">
        <f t="shared" si="63"/>
        <v>42039.640613425923</v>
      </c>
    </row>
    <row r="1022" spans="1:20" ht="49" x14ac:dyDescent="0.25">
      <c r="A1022" s="6">
        <f t="shared" si="60"/>
        <v>205.54838709677421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42126.736215277771</v>
      </c>
      <c r="T1022" s="10">
        <f t="shared" si="63"/>
        <v>42156.699305555558</v>
      </c>
    </row>
    <row r="1023" spans="1:20" ht="49" x14ac:dyDescent="0.25">
      <c r="A1023" s="6">
        <f t="shared" si="60"/>
        <v>351.80366666666669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42270.918645833335</v>
      </c>
      <c r="T1023" s="10">
        <f t="shared" si="63"/>
        <v>42293.833333333336</v>
      </c>
    </row>
    <row r="1024" spans="1:20" ht="33" x14ac:dyDescent="0.25">
      <c r="A1024" s="6">
        <f t="shared" si="60"/>
        <v>114.9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42111.313391203708</v>
      </c>
      <c r="T1024" s="10">
        <f t="shared" si="63"/>
        <v>42141.313391203708</v>
      </c>
    </row>
    <row r="1025" spans="1:20" ht="49" x14ac:dyDescent="0.25">
      <c r="A1025" s="6">
        <f t="shared" si="60"/>
        <v>237.15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42145.586354166669</v>
      </c>
      <c r="T1025" s="10">
        <f t="shared" si="63"/>
        <v>42175.586354166669</v>
      </c>
    </row>
    <row r="1026" spans="1:20" ht="49" x14ac:dyDescent="0.25">
      <c r="A1026" s="6">
        <f t="shared" si="60"/>
        <v>118.63774999999998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42370.247256944444</v>
      </c>
      <c r="T1026" s="10">
        <f t="shared" si="63"/>
        <v>42400.247256944444</v>
      </c>
    </row>
    <row r="1027" spans="1:20" ht="33" x14ac:dyDescent="0.25">
      <c r="A1027" s="6">
        <f t="shared" ref="A1027:A1090" si="64">((F1027-E1027)/E1027+1)*100</f>
        <v>109.92831428571431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>
        <f t="shared" ref="P1027:P1090" si="65">F1027/M1027</f>
        <v>71.848571428571432</v>
      </c>
      <c r="Q1027" t="s">
        <v>8325</v>
      </c>
      <c r="R1027" t="s">
        <v>8330</v>
      </c>
      <c r="S1027" s="10">
        <f t="shared" ref="S1027:S1090" si="66">(((K1027/60)/60)/24)+DATE(1970,1,1)+(-8/24)</f>
        <v>42049.500428240739</v>
      </c>
      <c r="T1027" s="10">
        <f t="shared" ref="T1027:T1090" si="67">(((J1027/60)/60)/24)+DATE(1970,1,1)+(-8/24)</f>
        <v>42079.458761574067</v>
      </c>
    </row>
    <row r="1028" spans="1:20" ht="49" x14ac:dyDescent="0.25">
      <c r="A1028" s="6">
        <f t="shared" si="64"/>
        <v>100.00828571428571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42426.074259259258</v>
      </c>
      <c r="T1028" s="10">
        <f t="shared" si="67"/>
        <v>42460.032592592594</v>
      </c>
    </row>
    <row r="1029" spans="1:20" ht="49" x14ac:dyDescent="0.25">
      <c r="A1029" s="6">
        <f t="shared" si="64"/>
        <v>103.09292094387415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41904.700775462959</v>
      </c>
      <c r="T1029" s="10">
        <f t="shared" si="67"/>
        <v>41934.700775462959</v>
      </c>
    </row>
    <row r="1030" spans="1:20" ht="49" x14ac:dyDescent="0.25">
      <c r="A1030" s="6">
        <f t="shared" si="64"/>
        <v>117.27000000000001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42755.294039351851</v>
      </c>
      <c r="T1030" s="10">
        <f t="shared" si="67"/>
        <v>42800.499999999993</v>
      </c>
    </row>
    <row r="1031" spans="1:20" ht="33" x14ac:dyDescent="0.25">
      <c r="A1031" s="6">
        <f t="shared" si="64"/>
        <v>111.75999999999999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42044.378553240742</v>
      </c>
      <c r="T1031" s="10">
        <f t="shared" si="67"/>
        <v>42098.582638888889</v>
      </c>
    </row>
    <row r="1032" spans="1:20" ht="33" x14ac:dyDescent="0.25">
      <c r="A1032" s="6">
        <f t="shared" si="64"/>
        <v>342.09999999999997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42611.149872685179</v>
      </c>
      <c r="T1032" s="10">
        <f t="shared" si="67"/>
        <v>42625.149872685179</v>
      </c>
    </row>
    <row r="1033" spans="1:20" ht="49" x14ac:dyDescent="0.25">
      <c r="A1033" s="6">
        <f t="shared" si="64"/>
        <v>107.4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42324.430671296293</v>
      </c>
      <c r="T1033" s="10">
        <f t="shared" si="67"/>
        <v>42354.430671296293</v>
      </c>
    </row>
    <row r="1034" spans="1:20" ht="18" x14ac:dyDescent="0.25">
      <c r="A1034" s="6">
        <f t="shared" si="64"/>
        <v>108.49703703703703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42514.333622685182</v>
      </c>
      <c r="T1034" s="10">
        <f t="shared" si="67"/>
        <v>42544.333622685182</v>
      </c>
    </row>
    <row r="1035" spans="1:20" ht="49" x14ac:dyDescent="0.25">
      <c r="A1035" s="6">
        <f t="shared" si="64"/>
        <v>102.86144578313252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42688.399074074077</v>
      </c>
      <c r="T1035" s="10">
        <f t="shared" si="67"/>
        <v>42716.399074074077</v>
      </c>
    </row>
    <row r="1036" spans="1:20" ht="49" x14ac:dyDescent="0.25">
      <c r="A1036" s="6">
        <f t="shared" si="64"/>
        <v>130.0018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42554.833379629628</v>
      </c>
      <c r="T1036" s="10">
        <f t="shared" si="67"/>
        <v>42586.832638888889</v>
      </c>
    </row>
    <row r="1037" spans="1:20" ht="49" x14ac:dyDescent="0.25">
      <c r="A1037" s="6">
        <f t="shared" si="64"/>
        <v>107.65217391304347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42016.30810185185</v>
      </c>
      <c r="T1037" s="10">
        <f t="shared" si="67"/>
        <v>42046.30810185185</v>
      </c>
    </row>
    <row r="1038" spans="1:20" ht="49" x14ac:dyDescent="0.25">
      <c r="A1038" s="6">
        <f t="shared" si="64"/>
        <v>112.36044444444444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41249.115624999999</v>
      </c>
      <c r="T1038" s="10">
        <f t="shared" si="67"/>
        <v>41281</v>
      </c>
    </row>
    <row r="1039" spans="1:20" ht="49" x14ac:dyDescent="0.25">
      <c r="A1039" s="6">
        <f t="shared" si="64"/>
        <v>102.1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42119.48914351852</v>
      </c>
      <c r="T1039" s="10">
        <f t="shared" si="67"/>
        <v>42141.874999999993</v>
      </c>
    </row>
    <row r="1040" spans="1:20" ht="49" x14ac:dyDescent="0.25">
      <c r="A1040" s="6">
        <f t="shared" si="64"/>
        <v>145.33333333333334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42417.898414351854</v>
      </c>
      <c r="T1040" s="10">
        <f t="shared" si="67"/>
        <v>42447.856747685182</v>
      </c>
    </row>
    <row r="1041" spans="1:20" ht="49" x14ac:dyDescent="0.25">
      <c r="A1041" s="6">
        <f t="shared" si="64"/>
        <v>128.19999999999999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42691.775995370372</v>
      </c>
      <c r="T1041" s="10">
        <f t="shared" si="67"/>
        <v>42716.999305555553</v>
      </c>
    </row>
    <row r="1042" spans="1:20" ht="49" x14ac:dyDescent="0.25">
      <c r="A1042" s="6">
        <f t="shared" si="64"/>
        <v>0.29411764705882248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42579.375104166662</v>
      </c>
      <c r="T1042" s="10">
        <f t="shared" si="67"/>
        <v>42609.375104166662</v>
      </c>
    </row>
    <row r="1043" spans="1:20" ht="49" x14ac:dyDescent="0.25">
      <c r="A1043" s="6">
        <f t="shared" si="64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41830.726759259262</v>
      </c>
      <c r="T1043" s="10">
        <f t="shared" si="67"/>
        <v>41850.726759259262</v>
      </c>
    </row>
    <row r="1044" spans="1:20" ht="49" x14ac:dyDescent="0.25">
      <c r="A1044" s="6">
        <f t="shared" si="64"/>
        <v>1.538461538461533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41851.362824074073</v>
      </c>
      <c r="T1044" s="10">
        <f t="shared" si="67"/>
        <v>41894.083333333328</v>
      </c>
    </row>
    <row r="1045" spans="1:20" ht="49" x14ac:dyDescent="0.25">
      <c r="A1045" s="6">
        <f t="shared" si="64"/>
        <v>8.5369999999999955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42113.919618055552</v>
      </c>
      <c r="T1045" s="10">
        <f t="shared" si="67"/>
        <v>42143.919618055552</v>
      </c>
    </row>
    <row r="1046" spans="1:20" ht="49" x14ac:dyDescent="0.25">
      <c r="A1046" s="6">
        <f t="shared" si="64"/>
        <v>8.5714285714288962E-2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42011.592604166661</v>
      </c>
      <c r="T1046" s="10">
        <f t="shared" si="67"/>
        <v>42068.518749999996</v>
      </c>
    </row>
    <row r="1047" spans="1:20" ht="49" x14ac:dyDescent="0.25">
      <c r="A1047" s="6">
        <f t="shared" si="64"/>
        <v>2.6599999999999957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41844.541087962964</v>
      </c>
      <c r="T1047" s="10">
        <f t="shared" si="67"/>
        <v>41874.541087962964</v>
      </c>
    </row>
    <row r="1048" spans="1:20" ht="49" x14ac:dyDescent="0.25">
      <c r="A1048" s="6">
        <f t="shared" si="64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42319.518055555549</v>
      </c>
      <c r="T1048" s="10">
        <f t="shared" si="67"/>
        <v>42364.518055555549</v>
      </c>
    </row>
    <row r="1049" spans="1:20" ht="49" x14ac:dyDescent="0.25">
      <c r="A1049" s="6">
        <f t="shared" si="64"/>
        <v>4.9999999999994493E-2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41918.485127314809</v>
      </c>
      <c r="T1049" s="10">
        <f t="shared" si="67"/>
        <v>41948.52679398148</v>
      </c>
    </row>
    <row r="1050" spans="1:20" ht="49" x14ac:dyDescent="0.25">
      <c r="A1050" s="6">
        <f t="shared" si="64"/>
        <v>1.4133333333333331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42597.719780092586</v>
      </c>
      <c r="T1050" s="10">
        <f t="shared" si="67"/>
        <v>42637.719780092586</v>
      </c>
    </row>
    <row r="1051" spans="1:20" ht="18" x14ac:dyDescent="0.25">
      <c r="A1051" s="6">
        <f t="shared" si="64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42382.097743055558</v>
      </c>
      <c r="T1051" s="10">
        <f t="shared" si="67"/>
        <v>42412.097743055558</v>
      </c>
    </row>
    <row r="1052" spans="1:20" ht="18" x14ac:dyDescent="0.25">
      <c r="A1052" s="6">
        <f t="shared" si="64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42231.463854166665</v>
      </c>
      <c r="T1052" s="10">
        <f t="shared" si="67"/>
        <v>42261.463854166665</v>
      </c>
    </row>
    <row r="1053" spans="1:20" ht="49" x14ac:dyDescent="0.25">
      <c r="A1053" s="6">
        <f t="shared" si="64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41849.680844907409</v>
      </c>
      <c r="T1053" s="10">
        <f t="shared" si="67"/>
        <v>41877.680844907409</v>
      </c>
    </row>
    <row r="1054" spans="1:20" ht="65" x14ac:dyDescent="0.25">
      <c r="A1054" s="6">
        <f t="shared" si="64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42483.464062499996</v>
      </c>
      <c r="T1054" s="10">
        <f t="shared" si="67"/>
        <v>42527.506249999999</v>
      </c>
    </row>
    <row r="1055" spans="1:20" ht="49" x14ac:dyDescent="0.25">
      <c r="A1055" s="6">
        <f t="shared" si="64"/>
        <v>1.0000000000000009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42774.839490740742</v>
      </c>
      <c r="T1055" s="10">
        <f t="shared" si="67"/>
        <v>42799.839490740742</v>
      </c>
    </row>
    <row r="1056" spans="1:20" ht="49" x14ac:dyDescent="0.25">
      <c r="A1056" s="6">
        <f t="shared" si="64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41831.518506944441</v>
      </c>
      <c r="T1056" s="10">
        <f t="shared" si="67"/>
        <v>41861.583333333328</v>
      </c>
    </row>
    <row r="1057" spans="1:20" ht="49" x14ac:dyDescent="0.25">
      <c r="A1057" s="6">
        <f t="shared" si="64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42406.659085648142</v>
      </c>
      <c r="T1057" s="10">
        <f t="shared" si="67"/>
        <v>42436.659085648142</v>
      </c>
    </row>
    <row r="1058" spans="1:20" ht="49" x14ac:dyDescent="0.25">
      <c r="A1058" s="6">
        <f t="shared" si="64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42058.386307870365</v>
      </c>
      <c r="T1058" s="10">
        <f t="shared" si="67"/>
        <v>42118.344641203708</v>
      </c>
    </row>
    <row r="1059" spans="1:20" ht="33" x14ac:dyDescent="0.25">
      <c r="A1059" s="6">
        <f t="shared" si="64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42678.537997685176</v>
      </c>
      <c r="T1059" s="10">
        <f t="shared" si="67"/>
        <v>42708.579664351848</v>
      </c>
    </row>
    <row r="1060" spans="1:20" ht="49" x14ac:dyDescent="0.25">
      <c r="A1060" s="6">
        <f t="shared" si="64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42047.567627314813</v>
      </c>
      <c r="T1060" s="10">
        <f t="shared" si="67"/>
        <v>42088.666666666664</v>
      </c>
    </row>
    <row r="1061" spans="1:20" ht="18" x14ac:dyDescent="0.25">
      <c r="A1061" s="6">
        <f t="shared" si="64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42046.456666666665</v>
      </c>
      <c r="T1061" s="10">
        <f t="shared" si="67"/>
        <v>42076.415000000001</v>
      </c>
    </row>
    <row r="1062" spans="1:20" ht="49" x14ac:dyDescent="0.25">
      <c r="A1062" s="6">
        <f t="shared" si="64"/>
        <v>1.0000000000000009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42079.579780092587</v>
      </c>
      <c r="T1062" s="10">
        <f t="shared" si="67"/>
        <v>42109.579780092587</v>
      </c>
    </row>
    <row r="1063" spans="1:20" ht="33" x14ac:dyDescent="0.25">
      <c r="A1063" s="6">
        <f t="shared" si="64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42431.943379629629</v>
      </c>
      <c r="T1063" s="10">
        <f t="shared" si="67"/>
        <v>42491.708333333336</v>
      </c>
    </row>
    <row r="1064" spans="1:20" ht="18" x14ac:dyDescent="0.25">
      <c r="A1064" s="6">
        <f t="shared" si="64"/>
        <v>95.477386934673376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42556.473854166667</v>
      </c>
      <c r="T1064" s="10">
        <f t="shared" si="67"/>
        <v>42563.473854166667</v>
      </c>
    </row>
    <row r="1065" spans="1:20" ht="49" x14ac:dyDescent="0.25">
      <c r="A1065" s="6">
        <f t="shared" si="64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42582.697476851848</v>
      </c>
      <c r="T1065" s="10">
        <f t="shared" si="67"/>
        <v>42612.697476851848</v>
      </c>
    </row>
    <row r="1066" spans="1:20" ht="49" x14ac:dyDescent="0.25">
      <c r="A1066" s="6">
        <f t="shared" si="64"/>
        <v>8.9744444444444404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41416.894710648143</v>
      </c>
      <c r="T1066" s="10">
        <f t="shared" si="67"/>
        <v>41461.894710648143</v>
      </c>
    </row>
    <row r="1067" spans="1:20" ht="49" x14ac:dyDescent="0.25">
      <c r="A1067" s="6">
        <f t="shared" si="64"/>
        <v>2.7000000000000024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41661.047708333332</v>
      </c>
      <c r="T1067" s="10">
        <f t="shared" si="67"/>
        <v>41689.047708333332</v>
      </c>
    </row>
    <row r="1068" spans="1:20" ht="49" x14ac:dyDescent="0.25">
      <c r="A1068" s="6">
        <f t="shared" si="64"/>
        <v>3.3673333333333333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41445.629421296297</v>
      </c>
      <c r="T1068" s="10">
        <f t="shared" si="67"/>
        <v>41490.629421296297</v>
      </c>
    </row>
    <row r="1069" spans="1:20" ht="49" x14ac:dyDescent="0.25">
      <c r="A1069" s="6">
        <f t="shared" si="64"/>
        <v>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41599.522349537037</v>
      </c>
      <c r="T1069" s="10">
        <f t="shared" si="67"/>
        <v>41629.522349537037</v>
      </c>
    </row>
    <row r="1070" spans="1:20" ht="49" x14ac:dyDescent="0.25">
      <c r="A1070" s="6">
        <f t="shared" si="64"/>
        <v>0.14999999999999458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42440.037777777768</v>
      </c>
      <c r="T1070" s="10">
        <f t="shared" si="67"/>
        <v>42469.996111111112</v>
      </c>
    </row>
    <row r="1071" spans="1:20" ht="49" x14ac:dyDescent="0.25">
      <c r="A1071" s="6">
        <f t="shared" si="64"/>
        <v>38.636363636363633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41571.896516203698</v>
      </c>
      <c r="T1071" s="10">
        <f t="shared" si="67"/>
        <v>41603.93818287037</v>
      </c>
    </row>
    <row r="1072" spans="1:20" ht="49" x14ac:dyDescent="0.25">
      <c r="A1072" s="6">
        <f t="shared" si="64"/>
        <v>0.70000000000000062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41162.678495370368</v>
      </c>
      <c r="T1072" s="10">
        <f t="shared" si="67"/>
        <v>41182.678495370368</v>
      </c>
    </row>
    <row r="1073" spans="1:20" ht="49" x14ac:dyDescent="0.25">
      <c r="A1073" s="6">
        <f t="shared" si="64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42295.420057870368</v>
      </c>
      <c r="T1073" s="10">
        <f t="shared" si="67"/>
        <v>42325.461724537039</v>
      </c>
    </row>
    <row r="1074" spans="1:20" ht="49" x14ac:dyDescent="0.25">
      <c r="A1074" s="6">
        <f t="shared" si="64"/>
        <v>6.8000000000001393E-2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41645.498807870368</v>
      </c>
      <c r="T1074" s="10">
        <f t="shared" si="67"/>
        <v>41675.498807870368</v>
      </c>
    </row>
    <row r="1075" spans="1:20" ht="33" x14ac:dyDescent="0.25">
      <c r="A1075" s="6">
        <f t="shared" si="64"/>
        <v>1.3333333333333308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40802.631261574068</v>
      </c>
      <c r="T1075" s="10">
        <f t="shared" si="67"/>
        <v>40832.631261574068</v>
      </c>
    </row>
    <row r="1076" spans="1:20" ht="49" x14ac:dyDescent="0.25">
      <c r="A1076" s="6">
        <f t="shared" si="64"/>
        <v>6.3092592592592585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41612.839641203704</v>
      </c>
      <c r="T1076" s="10">
        <f t="shared" si="67"/>
        <v>41642.839641203704</v>
      </c>
    </row>
    <row r="1077" spans="1:20" ht="33" x14ac:dyDescent="0.25">
      <c r="A1077" s="6">
        <f t="shared" si="64"/>
        <v>4.5000000000000036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41005.570787037032</v>
      </c>
      <c r="T1077" s="10">
        <f t="shared" si="67"/>
        <v>41035.570787037032</v>
      </c>
    </row>
    <row r="1078" spans="1:20" ht="49" x14ac:dyDescent="0.25">
      <c r="A1078" s="6">
        <f t="shared" si="64"/>
        <v>62.765333333333338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41838.044560185182</v>
      </c>
      <c r="T1078" s="10">
        <f t="shared" si="67"/>
        <v>41893.044560185182</v>
      </c>
    </row>
    <row r="1079" spans="1:20" ht="49" x14ac:dyDescent="0.25">
      <c r="A1079" s="6">
        <f t="shared" si="64"/>
        <v>29.376000000000001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42352.833460648144</v>
      </c>
      <c r="T1079" s="10">
        <f t="shared" si="67"/>
        <v>42382.833460648144</v>
      </c>
    </row>
    <row r="1080" spans="1:20" ht="49" x14ac:dyDescent="0.25">
      <c r="A1080" s="6">
        <f t="shared" si="64"/>
        <v>7.4999999999999956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40700.862511574072</v>
      </c>
      <c r="T1080" s="10">
        <f t="shared" si="67"/>
        <v>40745.862511574072</v>
      </c>
    </row>
    <row r="1081" spans="1:20" ht="49" x14ac:dyDescent="0.25">
      <c r="A1081" s="6">
        <f t="shared" si="64"/>
        <v>2.6076923076923109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42479.23305555556</v>
      </c>
      <c r="T1081" s="10">
        <f t="shared" si="67"/>
        <v>42504.23305555556</v>
      </c>
    </row>
    <row r="1082" spans="1:20" ht="49" x14ac:dyDescent="0.25">
      <c r="A1082" s="6">
        <f t="shared" si="64"/>
        <v>9.1049999999999969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41739.804780092592</v>
      </c>
      <c r="T1082" s="10">
        <f t="shared" si="67"/>
        <v>41769.804780092592</v>
      </c>
    </row>
    <row r="1083" spans="1:20" ht="49" x14ac:dyDescent="0.25">
      <c r="A1083" s="6">
        <f t="shared" si="64"/>
        <v>1.7647058823533346E-2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42002.593657407408</v>
      </c>
      <c r="T1083" s="10">
        <f t="shared" si="67"/>
        <v>42032.593657407408</v>
      </c>
    </row>
    <row r="1084" spans="1:20" ht="33" x14ac:dyDescent="0.25">
      <c r="A1084" s="6">
        <f t="shared" si="64"/>
        <v>0.56000000000000494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41101.572777777779</v>
      </c>
      <c r="T1084" s="10">
        <f t="shared" si="67"/>
        <v>41131.572777777779</v>
      </c>
    </row>
    <row r="1085" spans="1:20" ht="49" x14ac:dyDescent="0.25">
      <c r="A1085" s="6">
        <f t="shared" si="64"/>
        <v>0.81999999999999851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41793.326192129629</v>
      </c>
      <c r="T1085" s="10">
        <f t="shared" si="67"/>
        <v>41853.326192129629</v>
      </c>
    </row>
    <row r="1086" spans="1:20" ht="18" x14ac:dyDescent="0.25">
      <c r="A1086" s="6">
        <f t="shared" si="64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41829.578749999993</v>
      </c>
      <c r="T1086" s="10">
        <f t="shared" si="67"/>
        <v>41859.578749999993</v>
      </c>
    </row>
    <row r="1087" spans="1:20" ht="33" x14ac:dyDescent="0.25">
      <c r="A1087" s="6">
        <f t="shared" si="64"/>
        <v>3.4200000000000008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42413.337673611109</v>
      </c>
      <c r="T1087" s="10">
        <f t="shared" si="67"/>
        <v>42443.296006944445</v>
      </c>
    </row>
    <row r="1088" spans="1:20" ht="18" x14ac:dyDescent="0.25">
      <c r="A1088" s="6">
        <f t="shared" si="64"/>
        <v>8.3333333333335258E-2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41845.533460648148</v>
      </c>
      <c r="T1088" s="10">
        <f t="shared" si="67"/>
        <v>41875.533460648148</v>
      </c>
    </row>
    <row r="1089" spans="1:20" ht="49" x14ac:dyDescent="0.25">
      <c r="A1089" s="6">
        <f t="shared" si="64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41775.380636574075</v>
      </c>
      <c r="T1089" s="10">
        <f t="shared" si="67"/>
        <v>41805.380636574075</v>
      </c>
    </row>
    <row r="1090" spans="1:20" ht="33" x14ac:dyDescent="0.25">
      <c r="A1090" s="6">
        <f t="shared" si="64"/>
        <v>14.182977777777772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41723.466053240736</v>
      </c>
      <c r="T1090" s="10">
        <f t="shared" si="67"/>
        <v>41753.466053240736</v>
      </c>
    </row>
    <row r="1091" spans="1:20" ht="33" x14ac:dyDescent="0.25">
      <c r="A1091" s="6">
        <f t="shared" ref="A1091:A1154" si="68">((F1091-E1091)/E1091+1)*100</f>
        <v>7.8266666666666707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>
        <f t="shared" ref="P1091:P1154" si="69">F1091/M1091</f>
        <v>23.959183673469386</v>
      </c>
      <c r="Q1091" t="s">
        <v>8333</v>
      </c>
      <c r="R1091" t="s">
        <v>8334</v>
      </c>
      <c r="S1091" s="10">
        <f t="shared" ref="S1091:S1154" si="70">(((K1091/60)/60)/24)+DATE(1970,1,1)+(-8/24)</f>
        <v>42150.856192129628</v>
      </c>
      <c r="T1091" s="10">
        <f t="shared" ref="T1091:T1154" si="71">(((J1091/60)/60)/24)+DATE(1970,1,1)+(-8/24)</f>
        <v>42180.856192129628</v>
      </c>
    </row>
    <row r="1092" spans="1:20" ht="49" x14ac:dyDescent="0.25">
      <c r="A1092" s="6">
        <f t="shared" si="68"/>
        <v>3.8464497269019571E-2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42122.852465277778</v>
      </c>
      <c r="T1092" s="10">
        <f t="shared" si="71"/>
        <v>42152.852465277778</v>
      </c>
    </row>
    <row r="1093" spans="1:20" ht="49" x14ac:dyDescent="0.25">
      <c r="A1093" s="6">
        <f t="shared" si="68"/>
        <v>12.5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42440.486944444441</v>
      </c>
      <c r="T1093" s="10">
        <f t="shared" si="71"/>
        <v>42470.44527777777</v>
      </c>
    </row>
    <row r="1094" spans="1:20" ht="49" x14ac:dyDescent="0.25">
      <c r="A1094" s="6">
        <f t="shared" si="68"/>
        <v>1.0499999999999954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41249.692569444444</v>
      </c>
      <c r="T1094" s="10">
        <f t="shared" si="71"/>
        <v>41279.692569444444</v>
      </c>
    </row>
    <row r="1095" spans="1:20" ht="49" x14ac:dyDescent="0.25">
      <c r="A1095" s="6">
        <f t="shared" si="68"/>
        <v>14.083333333333336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42396.640474537031</v>
      </c>
      <c r="T1095" s="10">
        <f t="shared" si="71"/>
        <v>42411.640474537031</v>
      </c>
    </row>
    <row r="1096" spans="1:20" ht="49" x14ac:dyDescent="0.25">
      <c r="A1096" s="6">
        <f t="shared" si="68"/>
        <v>18.300055555555559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40795.380011574067</v>
      </c>
      <c r="T1096" s="10">
        <f t="shared" si="71"/>
        <v>40825.380011574067</v>
      </c>
    </row>
    <row r="1097" spans="1:20" ht="49" x14ac:dyDescent="0.25">
      <c r="A1097" s="6">
        <f t="shared" si="68"/>
        <v>5.0347999999999953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41486.203935185185</v>
      </c>
      <c r="T1097" s="10">
        <f t="shared" si="71"/>
        <v>41516.203935185185</v>
      </c>
    </row>
    <row r="1098" spans="1:20" ht="49" x14ac:dyDescent="0.25">
      <c r="A1098" s="6">
        <f t="shared" si="68"/>
        <v>17.933333333333334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41885.184652777774</v>
      </c>
      <c r="T1098" s="10">
        <f t="shared" si="71"/>
        <v>41915.8125</v>
      </c>
    </row>
    <row r="1099" spans="1:20" ht="49" x14ac:dyDescent="0.25">
      <c r="A1099" s="6">
        <f t="shared" si="68"/>
        <v>4.6999999999997044E-2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41660.459224537037</v>
      </c>
      <c r="T1099" s="10">
        <f t="shared" si="71"/>
        <v>41700.459224537037</v>
      </c>
    </row>
    <row r="1100" spans="1:20" ht="33" x14ac:dyDescent="0.25">
      <c r="A1100" s="6">
        <f t="shared" si="68"/>
        <v>7.2119999999999962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41712.429340277777</v>
      </c>
      <c r="T1100" s="10">
        <f t="shared" si="71"/>
        <v>41742.429340277777</v>
      </c>
    </row>
    <row r="1101" spans="1:20" ht="49" x14ac:dyDescent="0.25">
      <c r="A1101" s="6">
        <f t="shared" si="68"/>
        <v>0.50000000000000044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42107.503101851849</v>
      </c>
      <c r="T1101" s="10">
        <f t="shared" si="71"/>
        <v>42137.503101851849</v>
      </c>
    </row>
    <row r="1102" spans="1:20" ht="49" x14ac:dyDescent="0.25">
      <c r="A1102" s="6">
        <f t="shared" si="68"/>
        <v>2.5000000000000022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42383.777442129627</v>
      </c>
      <c r="T1102" s="10">
        <f t="shared" si="71"/>
        <v>42413.777442129627</v>
      </c>
    </row>
    <row r="1103" spans="1:20" ht="33" x14ac:dyDescent="0.25">
      <c r="A1103" s="6">
        <f t="shared" si="68"/>
        <v>4.1000000000002146E-2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42538.439097222225</v>
      </c>
      <c r="T1103" s="10">
        <f t="shared" si="71"/>
        <v>42565.424999999996</v>
      </c>
    </row>
    <row r="1104" spans="1:20" ht="49" x14ac:dyDescent="0.25">
      <c r="A1104" s="6">
        <f t="shared" si="68"/>
        <v>5.3124999999999982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41576.712094907409</v>
      </c>
      <c r="T1104" s="10">
        <f t="shared" si="71"/>
        <v>41616.915972222218</v>
      </c>
    </row>
    <row r="1105" spans="1:20" ht="49" x14ac:dyDescent="0.25">
      <c r="A1105" s="6">
        <f t="shared" si="68"/>
        <v>1.6199999999999992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42478.888773148145</v>
      </c>
      <c r="T1105" s="10">
        <f t="shared" si="71"/>
        <v>42538.888773148145</v>
      </c>
    </row>
    <row r="1106" spans="1:20" ht="49" x14ac:dyDescent="0.25">
      <c r="A1106" s="6">
        <f t="shared" si="68"/>
        <v>4.9516666666666653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41771.076631944445</v>
      </c>
      <c r="T1106" s="10">
        <f t="shared" si="71"/>
        <v>41801.076631944445</v>
      </c>
    </row>
    <row r="1107" spans="1:20" ht="49" x14ac:dyDescent="0.25">
      <c r="A1107" s="6">
        <f t="shared" si="68"/>
        <v>0.15899999999999803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41691.802395833329</v>
      </c>
      <c r="T1107" s="10">
        <f t="shared" si="71"/>
        <v>41721.760729166665</v>
      </c>
    </row>
    <row r="1108" spans="1:20" ht="49" x14ac:dyDescent="0.25">
      <c r="A1108" s="6">
        <f t="shared" si="68"/>
        <v>41.25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40973.407118055555</v>
      </c>
      <c r="T1108" s="10">
        <f t="shared" si="71"/>
        <v>41003.365451388883</v>
      </c>
    </row>
    <row r="1109" spans="1:20" ht="65" x14ac:dyDescent="0.25">
      <c r="A1109" s="6">
        <f t="shared" si="68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41813.528055555551</v>
      </c>
      <c r="T1109" s="10">
        <f t="shared" si="71"/>
        <v>41843.528055555551</v>
      </c>
    </row>
    <row r="1110" spans="1:20" ht="49" x14ac:dyDescent="0.25">
      <c r="A1110" s="6">
        <f t="shared" si="68"/>
        <v>2.9299999999999993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40952.30364583333</v>
      </c>
      <c r="T1110" s="10">
        <f t="shared" si="71"/>
        <v>41012.261979166666</v>
      </c>
    </row>
    <row r="1111" spans="1:20" ht="49" x14ac:dyDescent="0.25">
      <c r="A1111" s="6">
        <f t="shared" si="68"/>
        <v>0.44999999999999485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42662.418865740743</v>
      </c>
      <c r="T1111" s="10">
        <f t="shared" si="71"/>
        <v>42692.4605324074</v>
      </c>
    </row>
    <row r="1112" spans="1:20" ht="49" x14ac:dyDescent="0.25">
      <c r="A1112" s="6">
        <f t="shared" si="68"/>
        <v>0.50999999999999934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41220.59979166666</v>
      </c>
      <c r="T1112" s="10">
        <f t="shared" si="71"/>
        <v>41250.59979166666</v>
      </c>
    </row>
    <row r="1113" spans="1:20" ht="49" x14ac:dyDescent="0.25">
      <c r="A1113" s="6">
        <f t="shared" si="68"/>
        <v>3.9999999999995595E-2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42346.870254629634</v>
      </c>
      <c r="T1113" s="10">
        <f t="shared" si="71"/>
        <v>42376.870254629634</v>
      </c>
    </row>
    <row r="1114" spans="1:20" ht="49" x14ac:dyDescent="0.25">
      <c r="A1114" s="6">
        <f t="shared" si="68"/>
        <v>35.537409090909087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41963.426053240742</v>
      </c>
      <c r="T1114" s="10">
        <f t="shared" si="71"/>
        <v>42023.020833333336</v>
      </c>
    </row>
    <row r="1115" spans="1:20" ht="49" x14ac:dyDescent="0.25">
      <c r="A1115" s="6">
        <f t="shared" si="68"/>
        <v>0.50000000000000044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41835.643749999996</v>
      </c>
      <c r="T1115" s="10">
        <f t="shared" si="71"/>
        <v>41865.643749999996</v>
      </c>
    </row>
    <row r="1116" spans="1:20" ht="49" x14ac:dyDescent="0.25">
      <c r="A1116" s="6">
        <f t="shared" si="68"/>
        <v>0.16666666666667052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41526.01258101852</v>
      </c>
      <c r="T1116" s="10">
        <f t="shared" si="71"/>
        <v>41556.01258101852</v>
      </c>
    </row>
    <row r="1117" spans="1:20" ht="49" x14ac:dyDescent="0.25">
      <c r="A1117" s="6">
        <f t="shared" si="68"/>
        <v>0.13250000000000206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42429.362210648142</v>
      </c>
      <c r="T1117" s="10">
        <f t="shared" si="71"/>
        <v>42459.320543981477</v>
      </c>
    </row>
    <row r="1118" spans="1:20" ht="33" x14ac:dyDescent="0.25">
      <c r="A1118" s="6">
        <f t="shared" si="68"/>
        <v>3.5704000000003067E-2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41009.513981481476</v>
      </c>
      <c r="T1118" s="10">
        <f t="shared" si="71"/>
        <v>41069.513981481476</v>
      </c>
    </row>
    <row r="1119" spans="1:20" ht="49" x14ac:dyDescent="0.25">
      <c r="A1119" s="6">
        <f t="shared" si="68"/>
        <v>8.2999999999999972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42333.265196759261</v>
      </c>
      <c r="T1119" s="10">
        <f t="shared" si="71"/>
        <v>42363.265196759261</v>
      </c>
    </row>
    <row r="1120" spans="1:20" ht="49" x14ac:dyDescent="0.25">
      <c r="A1120" s="6">
        <f t="shared" si="68"/>
        <v>2.4222222222222256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41703.833090277774</v>
      </c>
      <c r="T1120" s="10">
        <f t="shared" si="71"/>
        <v>41733.79142361111</v>
      </c>
    </row>
    <row r="1121" spans="1:20" ht="49" x14ac:dyDescent="0.25">
      <c r="A1121" s="6">
        <f t="shared" si="68"/>
        <v>0.23809523809523725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41722.459074074075</v>
      </c>
      <c r="T1121" s="10">
        <f t="shared" si="71"/>
        <v>41735.459074074075</v>
      </c>
    </row>
    <row r="1122" spans="1:20" ht="33" x14ac:dyDescent="0.25">
      <c r="A1122" s="6">
        <f t="shared" si="68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40799.539351851847</v>
      </c>
      <c r="T1122" s="10">
        <f t="shared" si="71"/>
        <v>40844.539351851847</v>
      </c>
    </row>
    <row r="1123" spans="1:20" ht="49" x14ac:dyDescent="0.25">
      <c r="A1123" s="6">
        <f t="shared" si="68"/>
        <v>1.1600000000000499E-2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42412.60087962963</v>
      </c>
      <c r="T1123" s="10">
        <f t="shared" si="71"/>
        <v>42442.559212962959</v>
      </c>
    </row>
    <row r="1124" spans="1:20" ht="49" x14ac:dyDescent="0.25">
      <c r="A1124" s="6">
        <f t="shared" si="68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41410.370659722219</v>
      </c>
      <c r="T1124" s="10">
        <f t="shared" si="71"/>
        <v>41424.370659722219</v>
      </c>
    </row>
    <row r="1125" spans="1:20" ht="49" x14ac:dyDescent="0.25">
      <c r="A1125" s="6">
        <f t="shared" si="68"/>
        <v>0.21999999999999797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41718.190370370365</v>
      </c>
      <c r="T1125" s="10">
        <f t="shared" si="71"/>
        <v>41748.190370370365</v>
      </c>
    </row>
    <row r="1126" spans="1:20" ht="49" x14ac:dyDescent="0.25">
      <c r="A1126" s="6">
        <f t="shared" si="68"/>
        <v>0.47222222222221832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42094.333923611113</v>
      </c>
      <c r="T1126" s="10">
        <f t="shared" si="71"/>
        <v>42124.333923611113</v>
      </c>
    </row>
    <row r="1127" spans="1:20" ht="49" x14ac:dyDescent="0.25">
      <c r="A1127" s="6">
        <f t="shared" si="68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42212.290856481479</v>
      </c>
      <c r="T1127" s="10">
        <f t="shared" si="71"/>
        <v>42272.290856481479</v>
      </c>
    </row>
    <row r="1128" spans="1:20" ht="33" x14ac:dyDescent="0.25">
      <c r="A1128" s="6">
        <f t="shared" si="68"/>
        <v>0.50000000000000044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42534.99414351851</v>
      </c>
      <c r="T1128" s="10">
        <f t="shared" si="71"/>
        <v>42564.99414351851</v>
      </c>
    </row>
    <row r="1129" spans="1:20" ht="65" x14ac:dyDescent="0.25">
      <c r="A1129" s="6">
        <f t="shared" si="68"/>
        <v>1.6714285714285682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41926.520833333328</v>
      </c>
      <c r="T1129" s="10">
        <f t="shared" si="71"/>
        <v>41957.562499999993</v>
      </c>
    </row>
    <row r="1130" spans="1:20" ht="18" x14ac:dyDescent="0.25">
      <c r="A1130" s="6">
        <f t="shared" si="68"/>
        <v>0.10000000000000009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41828.316168981481</v>
      </c>
      <c r="T1130" s="10">
        <f t="shared" si="71"/>
        <v>41858.316168981481</v>
      </c>
    </row>
    <row r="1131" spans="1:20" ht="49" x14ac:dyDescent="0.25">
      <c r="A1131" s="6">
        <f t="shared" si="68"/>
        <v>0.10499999999999954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42495.931631944441</v>
      </c>
      <c r="T1131" s="10">
        <f t="shared" si="71"/>
        <v>42525.931631944441</v>
      </c>
    </row>
    <row r="1132" spans="1:20" ht="49" x14ac:dyDescent="0.25">
      <c r="A1132" s="6">
        <f t="shared" si="68"/>
        <v>0.21999999999999797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41908.663194444445</v>
      </c>
      <c r="T1132" s="10">
        <f t="shared" si="71"/>
        <v>41968.704861111109</v>
      </c>
    </row>
    <row r="1133" spans="1:20" ht="49" x14ac:dyDescent="0.25">
      <c r="A1133" s="6">
        <f t="shared" si="68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42332.574861111112</v>
      </c>
      <c r="T1133" s="10">
        <f t="shared" si="71"/>
        <v>42362.574861111112</v>
      </c>
    </row>
    <row r="1134" spans="1:20" ht="49" x14ac:dyDescent="0.25">
      <c r="A1134" s="6">
        <f t="shared" si="68"/>
        <v>14.380000000000004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42705.782071759262</v>
      </c>
      <c r="T1134" s="10">
        <f t="shared" si="71"/>
        <v>42735.782071759262</v>
      </c>
    </row>
    <row r="1135" spans="1:20" ht="49" x14ac:dyDescent="0.25">
      <c r="A1135" s="6">
        <f t="shared" si="68"/>
        <v>0.66666666666667096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41821.073854166665</v>
      </c>
      <c r="T1135" s="10">
        <f t="shared" si="71"/>
        <v>41851.073854166665</v>
      </c>
    </row>
    <row r="1136" spans="1:20" ht="49" x14ac:dyDescent="0.25">
      <c r="A1136" s="6">
        <f t="shared" si="68"/>
        <v>4.0000000000040004E-3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41957.95171296296</v>
      </c>
      <c r="T1136" s="10">
        <f t="shared" si="71"/>
        <v>41971.856249999997</v>
      </c>
    </row>
    <row r="1137" spans="1:20" ht="65" x14ac:dyDescent="0.25">
      <c r="A1137" s="6">
        <f t="shared" si="68"/>
        <v>5.0000000000000044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42558.656180555547</v>
      </c>
      <c r="T1137" s="10">
        <f t="shared" si="71"/>
        <v>42588.656180555547</v>
      </c>
    </row>
    <row r="1138" spans="1:20" ht="49" x14ac:dyDescent="0.25">
      <c r="A1138" s="6">
        <f t="shared" si="68"/>
        <v>6.4439140811455857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42327.338298611103</v>
      </c>
      <c r="T1138" s="10">
        <f t="shared" si="71"/>
        <v>42357.338298611103</v>
      </c>
    </row>
    <row r="1139" spans="1:20" ht="49" x14ac:dyDescent="0.25">
      <c r="A1139" s="6">
        <f t="shared" si="68"/>
        <v>39.5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42453.486354166664</v>
      </c>
      <c r="T1139" s="10">
        <f t="shared" si="71"/>
        <v>42483.486354166664</v>
      </c>
    </row>
    <row r="1140" spans="1:20" ht="49" x14ac:dyDescent="0.25">
      <c r="A1140" s="6">
        <f t="shared" si="68"/>
        <v>0.35714285714285587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42736.573275462964</v>
      </c>
      <c r="T1140" s="10">
        <f t="shared" si="71"/>
        <v>42756.573275462964</v>
      </c>
    </row>
    <row r="1141" spans="1:20" ht="49" x14ac:dyDescent="0.25">
      <c r="A1141" s="6">
        <f t="shared" si="68"/>
        <v>6.2499999999998668E-2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41975.014189814807</v>
      </c>
      <c r="T1141" s="10">
        <f t="shared" si="71"/>
        <v>42005.014189814807</v>
      </c>
    </row>
    <row r="1142" spans="1:20" ht="49" x14ac:dyDescent="0.25">
      <c r="A1142" s="6">
        <f t="shared" si="68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42192.128715277773</v>
      </c>
      <c r="T1142" s="10">
        <f t="shared" si="71"/>
        <v>42222.128715277773</v>
      </c>
    </row>
    <row r="1143" spans="1:20" ht="18" x14ac:dyDescent="0.25">
      <c r="A1143" s="6">
        <f t="shared" si="68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42164.366319444445</v>
      </c>
      <c r="T1143" s="10">
        <f t="shared" si="71"/>
        <v>42194.366319444445</v>
      </c>
    </row>
    <row r="1144" spans="1:20" ht="49" x14ac:dyDescent="0.25">
      <c r="A1144" s="6">
        <f t="shared" si="68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42021.672766203708</v>
      </c>
      <c r="T1144" s="10">
        <f t="shared" si="71"/>
        <v>42051.672766203708</v>
      </c>
    </row>
    <row r="1145" spans="1:20" ht="49" x14ac:dyDescent="0.25">
      <c r="A1145" s="6">
        <f t="shared" si="68"/>
        <v>0.41333333333333222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42324.860254629624</v>
      </c>
      <c r="T1145" s="10">
        <f t="shared" si="71"/>
        <v>42354.860254629624</v>
      </c>
    </row>
    <row r="1146" spans="1:20" ht="49" x14ac:dyDescent="0.25">
      <c r="A1146" s="6">
        <f t="shared" si="68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42092.848611111105</v>
      </c>
      <c r="T1146" s="10">
        <f t="shared" si="71"/>
        <v>42122.848611111105</v>
      </c>
    </row>
    <row r="1147" spans="1:20" ht="49" x14ac:dyDescent="0.25">
      <c r="A1147" s="6">
        <f t="shared" si="68"/>
        <v>0.12499999999999734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41854.414259259262</v>
      </c>
      <c r="T1147" s="10">
        <f t="shared" si="71"/>
        <v>41914.414259259262</v>
      </c>
    </row>
    <row r="1148" spans="1:20" ht="33" x14ac:dyDescent="0.25">
      <c r="A1148" s="6">
        <f t="shared" si="68"/>
        <v>8.8333333333333375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41723.620057870365</v>
      </c>
      <c r="T1148" s="10">
        <f t="shared" si="71"/>
        <v>41761.620057870365</v>
      </c>
    </row>
    <row r="1149" spans="1:20" ht="49" x14ac:dyDescent="0.25">
      <c r="A1149" s="6">
        <f t="shared" si="68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41871.638692129629</v>
      </c>
      <c r="T1149" s="10">
        <f t="shared" si="71"/>
        <v>41931.638692129629</v>
      </c>
    </row>
    <row r="1150" spans="1:20" ht="33" x14ac:dyDescent="0.25">
      <c r="A1150" s="6">
        <f t="shared" si="68"/>
        <v>0.48666666666666858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42674.837743055548</v>
      </c>
      <c r="T1150" s="10">
        <f t="shared" si="71"/>
        <v>42704.87940972222</v>
      </c>
    </row>
    <row r="1151" spans="1:20" ht="33" x14ac:dyDescent="0.25">
      <c r="A1151" s="6">
        <f t="shared" si="68"/>
        <v>0.14999999999999458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42507.376921296294</v>
      </c>
      <c r="T1151" s="10">
        <f t="shared" si="71"/>
        <v>42537.376921296294</v>
      </c>
    </row>
    <row r="1152" spans="1:20" ht="33" x14ac:dyDescent="0.25">
      <c r="A1152" s="6">
        <f t="shared" si="68"/>
        <v>10.08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42317.62123842592</v>
      </c>
      <c r="T1152" s="10">
        <f t="shared" si="71"/>
        <v>42377.62123842592</v>
      </c>
    </row>
    <row r="1153" spans="1:20" ht="49" x14ac:dyDescent="0.25">
      <c r="A1153" s="6">
        <f t="shared" si="68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42223.769247685181</v>
      </c>
      <c r="T1153" s="10">
        <f t="shared" si="71"/>
        <v>42253.769247685181</v>
      </c>
    </row>
    <row r="1154" spans="1:20" ht="18" x14ac:dyDescent="0.25">
      <c r="A1154" s="6">
        <f t="shared" si="68"/>
        <v>5.6937499999999979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42109.376296296294</v>
      </c>
      <c r="T1154" s="10">
        <f t="shared" si="71"/>
        <v>42139.376296296294</v>
      </c>
    </row>
    <row r="1155" spans="1:20" ht="33" x14ac:dyDescent="0.25">
      <c r="A1155" s="6">
        <f t="shared" ref="A1155:A1218" si="72">((F1155-E1155)/E1155+1)*100</f>
        <v>0.62499999999999778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>
        <f t="shared" ref="P1155:P1218" si="73">F1155/M1155</f>
        <v>50</v>
      </c>
      <c r="Q1155" t="s">
        <v>8336</v>
      </c>
      <c r="R1155" t="s">
        <v>8337</v>
      </c>
      <c r="S1155" s="10">
        <f t="shared" ref="S1155:S1218" si="74">(((K1155/60)/60)/24)+DATE(1970,1,1)+(-8/24)</f>
        <v>42143.380844907406</v>
      </c>
      <c r="T1155" s="10">
        <f t="shared" ref="T1155:T1218" si="75">(((J1155/60)/60)/24)+DATE(1970,1,1)+(-8/24)</f>
        <v>42173.380844907406</v>
      </c>
    </row>
    <row r="1156" spans="1:20" ht="49" x14ac:dyDescent="0.25">
      <c r="A1156" s="6">
        <f t="shared" si="72"/>
        <v>6.4999999999999947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42222.775532407402</v>
      </c>
      <c r="T1156" s="10">
        <f t="shared" si="75"/>
        <v>42252.775532407402</v>
      </c>
    </row>
    <row r="1157" spans="1:20" ht="49" x14ac:dyDescent="0.25">
      <c r="A1157" s="6">
        <f t="shared" si="72"/>
        <v>0.75199999999999712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41835.430648148147</v>
      </c>
      <c r="T1157" s="10">
        <f t="shared" si="75"/>
        <v>41865.430648148147</v>
      </c>
    </row>
    <row r="1158" spans="1:20" ht="49" x14ac:dyDescent="0.25">
      <c r="A1158" s="6">
        <f t="shared" si="72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42028.737986111104</v>
      </c>
      <c r="T1158" s="10">
        <f t="shared" si="75"/>
        <v>42058.737986111104</v>
      </c>
    </row>
    <row r="1159" spans="1:20" ht="49" x14ac:dyDescent="0.25">
      <c r="A1159" s="6">
        <f t="shared" si="72"/>
        <v>1.5100000000000002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41918.294907407406</v>
      </c>
      <c r="T1159" s="10">
        <f t="shared" si="75"/>
        <v>41978.336574074077</v>
      </c>
    </row>
    <row r="1160" spans="1:20" ht="49" x14ac:dyDescent="0.25">
      <c r="A1160" s="6">
        <f t="shared" si="72"/>
        <v>0.46666666666667078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41951.758425925924</v>
      </c>
      <c r="T1160" s="10">
        <f t="shared" si="75"/>
        <v>41981.758425925924</v>
      </c>
    </row>
    <row r="1161" spans="1:20" ht="49" x14ac:dyDescent="0.25">
      <c r="A1161" s="6">
        <f t="shared" si="72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42154.393113425926</v>
      </c>
      <c r="T1161" s="10">
        <f t="shared" si="75"/>
        <v>42185.322916666664</v>
      </c>
    </row>
    <row r="1162" spans="1:20" ht="49" x14ac:dyDescent="0.25">
      <c r="A1162" s="6">
        <f t="shared" si="72"/>
        <v>3.8499999999999979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42060.821597222217</v>
      </c>
      <c r="T1162" s="10">
        <f t="shared" si="75"/>
        <v>42090.77993055556</v>
      </c>
    </row>
    <row r="1163" spans="1:20" ht="49" x14ac:dyDescent="0.25">
      <c r="A1163" s="6">
        <f t="shared" si="72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42122.296168981477</v>
      </c>
      <c r="T1163" s="10">
        <f t="shared" si="75"/>
        <v>42143.296168981477</v>
      </c>
    </row>
    <row r="1164" spans="1:20" ht="49" x14ac:dyDescent="0.25">
      <c r="A1164" s="6">
        <f t="shared" si="72"/>
        <v>5.8333333333338011E-2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41876.350277777776</v>
      </c>
      <c r="T1164" s="10">
        <f t="shared" si="75"/>
        <v>41907.350277777776</v>
      </c>
    </row>
    <row r="1165" spans="1:20" ht="49" x14ac:dyDescent="0.25">
      <c r="A1165" s="6">
        <f t="shared" si="72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41830.390277777777</v>
      </c>
      <c r="T1165" s="10">
        <f t="shared" si="75"/>
        <v>41860.390277777777</v>
      </c>
    </row>
    <row r="1166" spans="1:20" ht="65" x14ac:dyDescent="0.25">
      <c r="A1166" s="6">
        <f t="shared" si="72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42509.39099537037</v>
      </c>
      <c r="T1166" s="10">
        <f t="shared" si="75"/>
        <v>42539.39099537037</v>
      </c>
    </row>
    <row r="1167" spans="1:20" ht="49" x14ac:dyDescent="0.25">
      <c r="A1167" s="6">
        <f t="shared" si="72"/>
        <v>20.704999999999995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41791.881134259253</v>
      </c>
      <c r="T1167" s="10">
        <f t="shared" si="75"/>
        <v>41825.881134259253</v>
      </c>
    </row>
    <row r="1168" spans="1:20" ht="49" x14ac:dyDescent="0.25">
      <c r="A1168" s="6">
        <f t="shared" si="72"/>
        <v>19.14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42150.152106481481</v>
      </c>
      <c r="T1168" s="10">
        <f t="shared" si="75"/>
        <v>42180.833333333336</v>
      </c>
    </row>
    <row r="1169" spans="1:20" ht="49" x14ac:dyDescent="0.25">
      <c r="A1169" s="6">
        <f t="shared" si="72"/>
        <v>1.6316666666666646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41863.401562499996</v>
      </c>
      <c r="T1169" s="10">
        <f t="shared" si="75"/>
        <v>41894.401562499996</v>
      </c>
    </row>
    <row r="1170" spans="1:20" ht="49" x14ac:dyDescent="0.25">
      <c r="A1170" s="6">
        <f t="shared" si="72"/>
        <v>5.6666666666666643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42604.720659722218</v>
      </c>
      <c r="T1170" s="10">
        <f t="shared" si="75"/>
        <v>42634.720659722218</v>
      </c>
    </row>
    <row r="1171" spans="1:20" ht="49" x14ac:dyDescent="0.25">
      <c r="A1171" s="6">
        <f t="shared" si="72"/>
        <v>0.17000000000000348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42027.020405092589</v>
      </c>
      <c r="T1171" s="10">
        <f t="shared" si="75"/>
        <v>42057.020405092589</v>
      </c>
    </row>
    <row r="1172" spans="1:20" ht="49" x14ac:dyDescent="0.25">
      <c r="A1172" s="6">
        <f t="shared" si="72"/>
        <v>0.40000000000000036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42124.559849537036</v>
      </c>
      <c r="T1172" s="10">
        <f t="shared" si="75"/>
        <v>42154.559849537036</v>
      </c>
    </row>
    <row r="1173" spans="1:20" ht="33" x14ac:dyDescent="0.25">
      <c r="A1173" s="6">
        <f t="shared" si="72"/>
        <v>0.10000000000000009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41938.471377314811</v>
      </c>
      <c r="T1173" s="10">
        <f t="shared" si="75"/>
        <v>41956.513043981475</v>
      </c>
    </row>
    <row r="1174" spans="1:20" ht="18" x14ac:dyDescent="0.25">
      <c r="A1174" s="6">
        <f t="shared" si="72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41841.348981481482</v>
      </c>
      <c r="T1174" s="10">
        <f t="shared" si="75"/>
        <v>41871.348981481482</v>
      </c>
    </row>
    <row r="1175" spans="1:20" ht="49" x14ac:dyDescent="0.25">
      <c r="A1175" s="6">
        <f t="shared" si="72"/>
        <v>2.4000000000001798E-2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42183.85251157407</v>
      </c>
      <c r="T1175" s="10">
        <f t="shared" si="75"/>
        <v>42218.85251157407</v>
      </c>
    </row>
    <row r="1176" spans="1:20" ht="49" x14ac:dyDescent="0.25">
      <c r="A1176" s="6">
        <f t="shared" si="72"/>
        <v>5.9066666666666716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42468.508414351854</v>
      </c>
      <c r="T1176" s="10">
        <f t="shared" si="75"/>
        <v>42498.508414351854</v>
      </c>
    </row>
    <row r="1177" spans="1:20" ht="49" x14ac:dyDescent="0.25">
      <c r="A1177" s="6">
        <f t="shared" si="72"/>
        <v>2.9249999999999998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42170.395127314812</v>
      </c>
      <c r="T1177" s="10">
        <f t="shared" si="75"/>
        <v>42200.395127314812</v>
      </c>
    </row>
    <row r="1178" spans="1:20" ht="65" x14ac:dyDescent="0.25">
      <c r="A1178" s="6">
        <f t="shared" si="72"/>
        <v>5.714285714286671E-3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42745.686319444438</v>
      </c>
      <c r="T1178" s="10">
        <f t="shared" si="75"/>
        <v>42800.208333333336</v>
      </c>
    </row>
    <row r="1179" spans="1:20" ht="49" x14ac:dyDescent="0.25">
      <c r="A1179" s="6">
        <f t="shared" si="72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41897.327499999999</v>
      </c>
      <c r="T1179" s="10">
        <f t="shared" si="75"/>
        <v>41927.327499999999</v>
      </c>
    </row>
    <row r="1180" spans="1:20" ht="49" x14ac:dyDescent="0.25">
      <c r="A1180" s="6">
        <f t="shared" si="72"/>
        <v>6.6666666666659324E-3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41837.57236111111</v>
      </c>
      <c r="T1180" s="10">
        <f t="shared" si="75"/>
        <v>41867.57236111111</v>
      </c>
    </row>
    <row r="1181" spans="1:20" ht="49" x14ac:dyDescent="0.25">
      <c r="A1181" s="6">
        <f t="shared" si="72"/>
        <v>5.3333333333333339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42275.386886574073</v>
      </c>
      <c r="T1181" s="10">
        <f t="shared" si="75"/>
        <v>42305.386886574073</v>
      </c>
    </row>
    <row r="1182" spans="1:20" ht="33" x14ac:dyDescent="0.25">
      <c r="A1182" s="6">
        <f t="shared" si="72"/>
        <v>11.750000000000005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41781.473541666666</v>
      </c>
      <c r="T1182" s="10">
        <f t="shared" si="75"/>
        <v>41818.473541666666</v>
      </c>
    </row>
    <row r="1183" spans="1:20" ht="18" x14ac:dyDescent="0.25">
      <c r="A1183" s="6">
        <f t="shared" si="72"/>
        <v>7.9999999999968985E-3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42034.006030092591</v>
      </c>
      <c r="T1183" s="10">
        <f t="shared" si="75"/>
        <v>42064.006030092591</v>
      </c>
    </row>
    <row r="1184" spans="1:20" ht="49" x14ac:dyDescent="0.25">
      <c r="A1184" s="6">
        <f t="shared" si="72"/>
        <v>4.2000000000000037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42728.494074074071</v>
      </c>
      <c r="T1184" s="10">
        <f t="shared" si="75"/>
        <v>42747.362499999996</v>
      </c>
    </row>
    <row r="1185" spans="1:20" ht="49" x14ac:dyDescent="0.25">
      <c r="A1185" s="6">
        <f t="shared" si="72"/>
        <v>4.0000000000000036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42656.528043981474</v>
      </c>
      <c r="T1185" s="10">
        <f t="shared" si="75"/>
        <v>42675.832638888889</v>
      </c>
    </row>
    <row r="1186" spans="1:20" ht="49" x14ac:dyDescent="0.25">
      <c r="A1186" s="6">
        <f t="shared" si="72"/>
        <v>104.93636363636362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42741.266331018516</v>
      </c>
      <c r="T1186" s="10">
        <f t="shared" si="75"/>
        <v>42772.266331018516</v>
      </c>
    </row>
    <row r="1187" spans="1:20" ht="49" x14ac:dyDescent="0.25">
      <c r="A1187" s="6">
        <f t="shared" si="72"/>
        <v>105.44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42130.531817129631</v>
      </c>
      <c r="T1187" s="10">
        <f t="shared" si="75"/>
        <v>42162.833333333336</v>
      </c>
    </row>
    <row r="1188" spans="1:20" ht="49" x14ac:dyDescent="0.25">
      <c r="A1188" s="6">
        <f t="shared" si="72"/>
        <v>106.73333333333332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42123.530034722215</v>
      </c>
      <c r="T1188" s="10">
        <f t="shared" si="75"/>
        <v>42156.612499999996</v>
      </c>
    </row>
    <row r="1189" spans="1:20" ht="49" x14ac:dyDescent="0.25">
      <c r="A1189" s="6">
        <f t="shared" si="72"/>
        <v>104.12571428571428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42109.561608796292</v>
      </c>
      <c r="T1189" s="10">
        <f t="shared" si="75"/>
        <v>42141.416666666664</v>
      </c>
    </row>
    <row r="1190" spans="1:20" ht="49" x14ac:dyDescent="0.25">
      <c r="A1190" s="6">
        <f t="shared" si="72"/>
        <v>160.55000000000001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42711.367361111108</v>
      </c>
      <c r="T1190" s="10">
        <f t="shared" si="75"/>
        <v>42732.367361111108</v>
      </c>
    </row>
    <row r="1191" spans="1:20" ht="49" x14ac:dyDescent="0.25">
      <c r="A1191" s="6">
        <f t="shared" si="72"/>
        <v>107.77777777777777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42529.645775462959</v>
      </c>
      <c r="T1191" s="10">
        <f t="shared" si="75"/>
        <v>42550.645775462959</v>
      </c>
    </row>
    <row r="1192" spans="1:20" ht="33" x14ac:dyDescent="0.25">
      <c r="A1192" s="6">
        <f t="shared" si="72"/>
        <v>135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41852.332465277774</v>
      </c>
      <c r="T1192" s="10">
        <f t="shared" si="75"/>
        <v>41882.332465277774</v>
      </c>
    </row>
    <row r="1193" spans="1:20" ht="49" x14ac:dyDescent="0.25">
      <c r="A1193" s="6">
        <f t="shared" si="72"/>
        <v>109.07407407407408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42419.270370370366</v>
      </c>
      <c r="T1193" s="10">
        <f t="shared" si="75"/>
        <v>42449.228703703695</v>
      </c>
    </row>
    <row r="1194" spans="1:20" ht="33" x14ac:dyDescent="0.25">
      <c r="A1194" s="6">
        <f t="shared" si="72"/>
        <v>290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42747.173356481479</v>
      </c>
      <c r="T1194" s="10">
        <f t="shared" si="75"/>
        <v>42777.173356481479</v>
      </c>
    </row>
    <row r="1195" spans="1:20" ht="49" x14ac:dyDescent="0.25">
      <c r="A1195" s="6">
        <f t="shared" si="72"/>
        <v>103.95714285714286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42409.442743055559</v>
      </c>
      <c r="T1195" s="10">
        <f t="shared" si="75"/>
        <v>42469.401076388887</v>
      </c>
    </row>
    <row r="1196" spans="1:20" ht="49" x14ac:dyDescent="0.25">
      <c r="A1196" s="6">
        <f t="shared" si="72"/>
        <v>322.24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42072.15484953703</v>
      </c>
      <c r="T1196" s="10">
        <f t="shared" si="75"/>
        <v>42102.15484953703</v>
      </c>
    </row>
    <row r="1197" spans="1:20" ht="65" x14ac:dyDescent="0.25">
      <c r="A1197" s="6">
        <f t="shared" si="72"/>
        <v>135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42298.014502314814</v>
      </c>
      <c r="T1197" s="10">
        <f t="shared" si="75"/>
        <v>42358.041666666664</v>
      </c>
    </row>
    <row r="1198" spans="1:20" ht="33" x14ac:dyDescent="0.25">
      <c r="A1198" s="6">
        <f t="shared" si="72"/>
        <v>269.91034482758619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42326.485405092586</v>
      </c>
      <c r="T1198" s="10">
        <f t="shared" si="75"/>
        <v>42356.485405092586</v>
      </c>
    </row>
    <row r="1199" spans="1:20" ht="49" x14ac:dyDescent="0.25">
      <c r="A1199" s="6">
        <f t="shared" si="72"/>
        <v>253.29333333333332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42503.331412037034</v>
      </c>
      <c r="T1199" s="10">
        <f t="shared" si="75"/>
        <v>42533.915972222218</v>
      </c>
    </row>
    <row r="1200" spans="1:20" ht="49" x14ac:dyDescent="0.25">
      <c r="A1200" s="6">
        <f t="shared" si="72"/>
        <v>260.59999999999997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42333.285717592589</v>
      </c>
      <c r="T1200" s="10">
        <f t="shared" si="75"/>
        <v>42368.791666666664</v>
      </c>
    </row>
    <row r="1201" spans="1:20" ht="49" x14ac:dyDescent="0.25">
      <c r="A1201" s="6">
        <f t="shared" si="72"/>
        <v>101.31677953348381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42161.437499999993</v>
      </c>
      <c r="T1201" s="10">
        <f t="shared" si="75"/>
        <v>42193.437499999993</v>
      </c>
    </row>
    <row r="1202" spans="1:20" ht="49" x14ac:dyDescent="0.25">
      <c r="A1202" s="6">
        <f t="shared" si="72"/>
        <v>125.60416666666667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42089.144166666665</v>
      </c>
      <c r="T1202" s="10">
        <f t="shared" si="75"/>
        <v>42110.144166666665</v>
      </c>
    </row>
    <row r="1203" spans="1:20" ht="49" x14ac:dyDescent="0.25">
      <c r="A1203" s="6">
        <f t="shared" si="72"/>
        <v>102.43783333333334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42536.273680555554</v>
      </c>
      <c r="T1203" s="10">
        <f t="shared" si="75"/>
        <v>42566.273680555554</v>
      </c>
    </row>
    <row r="1204" spans="1:20" ht="49" x14ac:dyDescent="0.25">
      <c r="A1204" s="6">
        <f t="shared" si="72"/>
        <v>199.244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42151.955486111103</v>
      </c>
      <c r="T1204" s="10">
        <f t="shared" si="75"/>
        <v>42181.955486111103</v>
      </c>
    </row>
    <row r="1205" spans="1:20" ht="49" x14ac:dyDescent="0.25">
      <c r="A1205" s="6">
        <f t="shared" si="72"/>
        <v>102.45398773006136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42125.2815625</v>
      </c>
      <c r="T1205" s="10">
        <f t="shared" si="75"/>
        <v>42155.2815625</v>
      </c>
    </row>
    <row r="1206" spans="1:20" ht="49" x14ac:dyDescent="0.25">
      <c r="A1206" s="6">
        <f t="shared" si="72"/>
        <v>102.94615384615385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42297.414733796293</v>
      </c>
      <c r="T1206" s="10">
        <f t="shared" si="75"/>
        <v>42341.874999999993</v>
      </c>
    </row>
    <row r="1207" spans="1:20" ht="49" x14ac:dyDescent="0.25">
      <c r="A1207" s="6">
        <f t="shared" si="72"/>
        <v>100.86153846153847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42138.173043981478</v>
      </c>
      <c r="T1207" s="10">
        <f t="shared" si="75"/>
        <v>42168.173043981478</v>
      </c>
    </row>
    <row r="1208" spans="1:20" ht="49" x14ac:dyDescent="0.25">
      <c r="A1208" s="6">
        <f t="shared" si="72"/>
        <v>114.99999999999999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42772.442743055559</v>
      </c>
      <c r="T1208" s="10">
        <f t="shared" si="75"/>
        <v>42805.228472222218</v>
      </c>
    </row>
    <row r="1209" spans="1:20" ht="33" x14ac:dyDescent="0.25">
      <c r="A1209" s="6">
        <f t="shared" si="72"/>
        <v>104.16766467065868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42430.096909722219</v>
      </c>
      <c r="T1209" s="10">
        <f t="shared" si="75"/>
        <v>42460.083333333336</v>
      </c>
    </row>
    <row r="1210" spans="1:20" ht="49" x14ac:dyDescent="0.25">
      <c r="A1210" s="6">
        <f t="shared" si="72"/>
        <v>155.29999999999998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42423.375740740739</v>
      </c>
      <c r="T1210" s="10">
        <f t="shared" si="75"/>
        <v>42453.334074074075</v>
      </c>
    </row>
    <row r="1211" spans="1:20" ht="49" x14ac:dyDescent="0.25">
      <c r="A1211" s="6">
        <f t="shared" si="72"/>
        <v>106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42761.512789351851</v>
      </c>
      <c r="T1211" s="10">
        <f t="shared" si="75"/>
        <v>42791.512789351851</v>
      </c>
    </row>
    <row r="1212" spans="1:20" ht="33" x14ac:dyDescent="0.25">
      <c r="A1212" s="6">
        <f t="shared" si="72"/>
        <v>254.31499999999997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42132.608472222222</v>
      </c>
      <c r="T1212" s="10">
        <f t="shared" si="75"/>
        <v>42155.541666666664</v>
      </c>
    </row>
    <row r="1213" spans="1:20" ht="49" x14ac:dyDescent="0.25">
      <c r="A1213" s="6">
        <f t="shared" si="72"/>
        <v>101.1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42515.533113425925</v>
      </c>
      <c r="T1213" s="10">
        <f t="shared" si="75"/>
        <v>42530.533113425925</v>
      </c>
    </row>
    <row r="1214" spans="1:20" ht="49" x14ac:dyDescent="0.25">
      <c r="A1214" s="6">
        <f t="shared" si="72"/>
        <v>129.04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42318.616840277777</v>
      </c>
      <c r="T1214" s="10">
        <f t="shared" si="75"/>
        <v>42334.708333333336</v>
      </c>
    </row>
    <row r="1215" spans="1:20" ht="49" x14ac:dyDescent="0.25">
      <c r="A1215" s="6">
        <f t="shared" si="72"/>
        <v>102.23076923076924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42731.422453703701</v>
      </c>
      <c r="T1215" s="10">
        <f t="shared" si="75"/>
        <v>42766.422453703701</v>
      </c>
    </row>
    <row r="1216" spans="1:20" ht="49" x14ac:dyDescent="0.25">
      <c r="A1216" s="6">
        <f t="shared" si="72"/>
        <v>131.80000000000001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42104.507002314807</v>
      </c>
      <c r="T1216" s="10">
        <f t="shared" si="75"/>
        <v>42164.507002314807</v>
      </c>
    </row>
    <row r="1217" spans="1:20" ht="49" x14ac:dyDescent="0.25">
      <c r="A1217" s="6">
        <f t="shared" si="72"/>
        <v>786.0802000000001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41759.589768518512</v>
      </c>
      <c r="T1217" s="10">
        <f t="shared" si="75"/>
        <v>41789.589768518512</v>
      </c>
    </row>
    <row r="1218" spans="1:20" ht="33" x14ac:dyDescent="0.25">
      <c r="A1218" s="6">
        <f t="shared" si="72"/>
        <v>145.70000000000002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42247.283067129632</v>
      </c>
      <c r="T1218" s="10">
        <f t="shared" si="75"/>
        <v>42279.627083333333</v>
      </c>
    </row>
    <row r="1219" spans="1:20" ht="49" x14ac:dyDescent="0.25">
      <c r="A1219" s="6">
        <f t="shared" ref="A1219:A1282" si="76">((F1219-E1219)/E1219+1)*100</f>
        <v>102.60000000000001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>
        <f t="shared" ref="P1219:P1282" si="77">F1219/M1219</f>
        <v>148.57377049180329</v>
      </c>
      <c r="Q1219" t="s">
        <v>8338</v>
      </c>
      <c r="R1219" t="s">
        <v>8339</v>
      </c>
      <c r="S1219" s="10">
        <f t="shared" ref="S1219:S1282" si="78">(((K1219/60)/60)/24)+DATE(1970,1,1)+(-8/24)</f>
        <v>42535.4761574074</v>
      </c>
      <c r="T1219" s="10">
        <f t="shared" ref="T1219:T1282" si="79">(((J1219/60)/60)/24)+DATE(1970,1,1)+(-8/24)</f>
        <v>42565.4761574074</v>
      </c>
    </row>
    <row r="1220" spans="1:20" ht="49" x14ac:dyDescent="0.25">
      <c r="A1220" s="6">
        <f t="shared" si="76"/>
        <v>172.27777777777777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42278.328703703701</v>
      </c>
      <c r="T1220" s="10">
        <f t="shared" si="79"/>
        <v>42308.791666666664</v>
      </c>
    </row>
    <row r="1221" spans="1:20" ht="33" x14ac:dyDescent="0.25">
      <c r="A1221" s="6">
        <f t="shared" si="76"/>
        <v>159.16819571865443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42633.128622685181</v>
      </c>
      <c r="T1221" s="10">
        <f t="shared" si="79"/>
        <v>42663.128622685181</v>
      </c>
    </row>
    <row r="1222" spans="1:20" ht="49" x14ac:dyDescent="0.25">
      <c r="A1222" s="6">
        <f t="shared" si="76"/>
        <v>103.76666666666668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42211.295277777775</v>
      </c>
      <c r="T1222" s="10">
        <f t="shared" si="79"/>
        <v>42241.295277777775</v>
      </c>
    </row>
    <row r="1223" spans="1:20" ht="49" x14ac:dyDescent="0.25">
      <c r="A1223" s="6">
        <f t="shared" si="76"/>
        <v>111.40954545454547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42680.142222222225</v>
      </c>
      <c r="T1223" s="10">
        <f t="shared" si="79"/>
        <v>42707.666666666664</v>
      </c>
    </row>
    <row r="1224" spans="1:20" ht="33" x14ac:dyDescent="0.25">
      <c r="A1224" s="6">
        <f t="shared" si="76"/>
        <v>280.375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42430.387118055551</v>
      </c>
      <c r="T1224" s="10">
        <f t="shared" si="79"/>
        <v>42460.833333333336</v>
      </c>
    </row>
    <row r="1225" spans="1:20" ht="33" x14ac:dyDescent="0.25">
      <c r="A1225" s="6">
        <f t="shared" si="76"/>
        <v>112.10606060606061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42653.843854166662</v>
      </c>
      <c r="T1225" s="10">
        <f t="shared" si="79"/>
        <v>42683.885520833333</v>
      </c>
    </row>
    <row r="1226" spans="1:20" ht="33" x14ac:dyDescent="0.25">
      <c r="A1226" s="6">
        <f t="shared" si="76"/>
        <v>7.0666666666666655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41736.216458333329</v>
      </c>
      <c r="T1226" s="10">
        <f t="shared" si="79"/>
        <v>41796.216458333329</v>
      </c>
    </row>
    <row r="1227" spans="1:20" ht="49" x14ac:dyDescent="0.25">
      <c r="A1227" s="6">
        <f t="shared" si="76"/>
        <v>4.4000000000000039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41509.572662037033</v>
      </c>
      <c r="T1227" s="10">
        <f t="shared" si="79"/>
        <v>41569.572662037033</v>
      </c>
    </row>
    <row r="1228" spans="1:20" ht="49" x14ac:dyDescent="0.25">
      <c r="A1228" s="6">
        <f t="shared" si="76"/>
        <v>3.8739999999999997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41715.541446759256</v>
      </c>
      <c r="T1228" s="10">
        <f t="shared" si="79"/>
        <v>41749.708333333328</v>
      </c>
    </row>
    <row r="1229" spans="1:20" ht="49" x14ac:dyDescent="0.25">
      <c r="A1229" s="6">
        <f t="shared" si="76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41827.585833333331</v>
      </c>
      <c r="T1229" s="10">
        <f t="shared" si="79"/>
        <v>41857.958333333328</v>
      </c>
    </row>
    <row r="1230" spans="1:20" ht="33" x14ac:dyDescent="0.25">
      <c r="A1230" s="6">
        <f t="shared" si="76"/>
        <v>29.300000000000004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40754.395925925921</v>
      </c>
      <c r="T1230" s="10">
        <f t="shared" si="79"/>
        <v>40814.395925925921</v>
      </c>
    </row>
    <row r="1231" spans="1:20" ht="49" x14ac:dyDescent="0.25">
      <c r="A1231" s="6">
        <f t="shared" si="76"/>
        <v>0.90909090909090384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40985.126469907402</v>
      </c>
      <c r="T1231" s="10">
        <f t="shared" si="79"/>
        <v>41015.333333333328</v>
      </c>
    </row>
    <row r="1232" spans="1:20" ht="49" x14ac:dyDescent="0.25">
      <c r="A1232" s="6">
        <f t="shared" si="76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40568.639236111107</v>
      </c>
      <c r="T1232" s="10">
        <f t="shared" si="79"/>
        <v>40598.639236111107</v>
      </c>
    </row>
    <row r="1233" spans="1:20" ht="49" x14ac:dyDescent="0.25">
      <c r="A1233" s="6">
        <f t="shared" si="76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42193.608425925922</v>
      </c>
      <c r="T1233" s="10">
        <f t="shared" si="79"/>
        <v>42243.708333333336</v>
      </c>
    </row>
    <row r="1234" spans="1:20" ht="49" x14ac:dyDescent="0.25">
      <c r="A1234" s="6">
        <f t="shared" si="76"/>
        <v>0.80000000000000071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41506.514699074076</v>
      </c>
      <c r="T1234" s="10">
        <f t="shared" si="79"/>
        <v>41553.514699074076</v>
      </c>
    </row>
    <row r="1235" spans="1:20" ht="49" x14ac:dyDescent="0.25">
      <c r="A1235" s="6">
        <f t="shared" si="76"/>
        <v>11.6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40939.615439814814</v>
      </c>
      <c r="T1235" s="10">
        <f t="shared" si="79"/>
        <v>40960.615439814814</v>
      </c>
    </row>
    <row r="1236" spans="1:20" ht="49" x14ac:dyDescent="0.25">
      <c r="A1236" s="6">
        <f t="shared" si="76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42007.455347222225</v>
      </c>
      <c r="T1236" s="10">
        <f t="shared" si="79"/>
        <v>42037.455347222225</v>
      </c>
    </row>
    <row r="1237" spans="1:20" ht="49" x14ac:dyDescent="0.25">
      <c r="A1237" s="6">
        <f t="shared" si="76"/>
        <v>2.7873639500929137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41582.802071759259</v>
      </c>
      <c r="T1237" s="10">
        <f t="shared" si="79"/>
        <v>41622.802071759259</v>
      </c>
    </row>
    <row r="1238" spans="1:20" ht="18" x14ac:dyDescent="0.25">
      <c r="A1238" s="6">
        <f t="shared" si="76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41110.34680555555</v>
      </c>
      <c r="T1238" s="10">
        <f t="shared" si="79"/>
        <v>41118.333333333328</v>
      </c>
    </row>
    <row r="1239" spans="1:20" ht="49" x14ac:dyDescent="0.25">
      <c r="A1239" s="6">
        <f t="shared" si="76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41124.949826388889</v>
      </c>
      <c r="T1239" s="10">
        <f t="shared" si="79"/>
        <v>41144.949826388889</v>
      </c>
    </row>
    <row r="1240" spans="1:20" ht="49" x14ac:dyDescent="0.25">
      <c r="A1240" s="6">
        <f t="shared" si="76"/>
        <v>17.800000000000004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40731.277037037034</v>
      </c>
      <c r="T1240" s="10">
        <f t="shared" si="79"/>
        <v>40761.277037037034</v>
      </c>
    </row>
    <row r="1241" spans="1:20" ht="33" x14ac:dyDescent="0.25">
      <c r="A1241" s="6">
        <f t="shared" si="76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40883.629247685181</v>
      </c>
      <c r="T1241" s="10">
        <f t="shared" si="79"/>
        <v>40913.629247685181</v>
      </c>
    </row>
    <row r="1242" spans="1:20" ht="33" x14ac:dyDescent="0.25">
      <c r="A1242" s="6">
        <f t="shared" si="76"/>
        <v>3.0124999999999957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41408.706678240742</v>
      </c>
      <c r="T1242" s="10">
        <f t="shared" si="79"/>
        <v>41467.57708333333</v>
      </c>
    </row>
    <row r="1243" spans="1:20" ht="49" x14ac:dyDescent="0.25">
      <c r="A1243" s="6">
        <f t="shared" si="76"/>
        <v>50.740000000000009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41923.504398148143</v>
      </c>
      <c r="T1243" s="10">
        <f t="shared" si="79"/>
        <v>41945.915972222218</v>
      </c>
    </row>
    <row r="1244" spans="1:20" ht="49" x14ac:dyDescent="0.25">
      <c r="A1244" s="6">
        <f t="shared" si="76"/>
        <v>0.54884742041712009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40781.832199074073</v>
      </c>
      <c r="T1244" s="10">
        <f t="shared" si="79"/>
        <v>40797.220833333333</v>
      </c>
    </row>
    <row r="1245" spans="1:20" ht="49" x14ac:dyDescent="0.25">
      <c r="A1245" s="6">
        <f t="shared" si="76"/>
        <v>14.091666666666669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40671.545960648145</v>
      </c>
      <c r="T1245" s="10">
        <f t="shared" si="79"/>
        <v>40732.541666666664</v>
      </c>
    </row>
    <row r="1246" spans="1:20" ht="49" x14ac:dyDescent="0.25">
      <c r="A1246" s="6">
        <f t="shared" si="76"/>
        <v>103.8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41355.492164351846</v>
      </c>
      <c r="T1246" s="10">
        <f t="shared" si="79"/>
        <v>41386.541666666664</v>
      </c>
    </row>
    <row r="1247" spans="1:20" ht="49" x14ac:dyDescent="0.25">
      <c r="A1247" s="6">
        <f t="shared" si="76"/>
        <v>120.25000000000001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41774.266597222217</v>
      </c>
      <c r="T1247" s="10">
        <f t="shared" si="79"/>
        <v>41804.266597222217</v>
      </c>
    </row>
    <row r="1248" spans="1:20" ht="49" x14ac:dyDescent="0.25">
      <c r="A1248" s="6">
        <f t="shared" si="76"/>
        <v>117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40837.710057870368</v>
      </c>
      <c r="T1248" s="10">
        <f t="shared" si="79"/>
        <v>40882.751724537033</v>
      </c>
    </row>
    <row r="1249" spans="1:20" ht="33" x14ac:dyDescent="0.25">
      <c r="A1249" s="6">
        <f t="shared" si="76"/>
        <v>122.14285714285715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41369.958969907406</v>
      </c>
      <c r="T1249" s="10">
        <f t="shared" si="79"/>
        <v>41399.958969907406</v>
      </c>
    </row>
    <row r="1250" spans="1:20" ht="33" x14ac:dyDescent="0.25">
      <c r="A1250" s="6">
        <f t="shared" si="76"/>
        <v>151.63999999999999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41767.323530092588</v>
      </c>
      <c r="T1250" s="10">
        <f t="shared" si="79"/>
        <v>41802.957638888889</v>
      </c>
    </row>
    <row r="1251" spans="1:20" ht="49" x14ac:dyDescent="0.25">
      <c r="A1251" s="6">
        <f t="shared" si="76"/>
        <v>104.44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41067.407534722224</v>
      </c>
      <c r="T1251" s="10">
        <f t="shared" si="79"/>
        <v>41097.407534722224</v>
      </c>
    </row>
    <row r="1252" spans="1:20" ht="49" x14ac:dyDescent="0.25">
      <c r="A1252" s="6">
        <f t="shared" si="76"/>
        <v>200.15333333333336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41843.309386574074</v>
      </c>
      <c r="T1252" s="10">
        <f t="shared" si="79"/>
        <v>41888.309386574074</v>
      </c>
    </row>
    <row r="1253" spans="1:20" ht="33" x14ac:dyDescent="0.25">
      <c r="A1253" s="6">
        <f t="shared" si="76"/>
        <v>101.8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40751.481099537035</v>
      </c>
      <c r="T1253" s="10">
        <f t="shared" si="79"/>
        <v>40811.481099537035</v>
      </c>
    </row>
    <row r="1254" spans="1:20" ht="49" x14ac:dyDescent="0.25">
      <c r="A1254" s="6">
        <f t="shared" si="76"/>
        <v>137.65714285714284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41543.654733796291</v>
      </c>
      <c r="T1254" s="10">
        <f t="shared" si="79"/>
        <v>41571.654733796291</v>
      </c>
    </row>
    <row r="1255" spans="1:20" ht="49" x14ac:dyDescent="0.25">
      <c r="A1255" s="6">
        <f t="shared" si="76"/>
        <v>303833.2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41855.450312499997</v>
      </c>
      <c r="T1255" s="10">
        <f t="shared" si="79"/>
        <v>41885.450312499997</v>
      </c>
    </row>
    <row r="1256" spans="1:20" ht="49" x14ac:dyDescent="0.25">
      <c r="A1256" s="6">
        <f t="shared" si="76"/>
        <v>198.85074626865671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40487.288032407407</v>
      </c>
      <c r="T1256" s="10">
        <f t="shared" si="79"/>
        <v>40543.874305555553</v>
      </c>
    </row>
    <row r="1257" spans="1:20" ht="49" x14ac:dyDescent="0.25">
      <c r="A1257" s="6">
        <f t="shared" si="76"/>
        <v>202.36666666666667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41579.512175925927</v>
      </c>
      <c r="T1257" s="10">
        <f t="shared" si="79"/>
        <v>41609.553842592592</v>
      </c>
    </row>
    <row r="1258" spans="1:20" ht="49" x14ac:dyDescent="0.25">
      <c r="A1258" s="6">
        <f t="shared" si="76"/>
        <v>117.96376666666666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40921.586006944446</v>
      </c>
      <c r="T1258" s="10">
        <f t="shared" si="79"/>
        <v>40951.586006944446</v>
      </c>
    </row>
    <row r="1259" spans="1:20" ht="49" x14ac:dyDescent="0.25">
      <c r="A1259" s="6">
        <f t="shared" si="76"/>
        <v>294.72727272727275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40586.752199074072</v>
      </c>
      <c r="T1259" s="10">
        <f t="shared" si="79"/>
        <v>40635.710532407407</v>
      </c>
    </row>
    <row r="1260" spans="1:20" ht="49" x14ac:dyDescent="0.25">
      <c r="A1260" s="6">
        <f t="shared" si="76"/>
        <v>213.14633333333336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41487.277916666666</v>
      </c>
      <c r="T1260" s="10">
        <f t="shared" si="79"/>
        <v>41517.277916666666</v>
      </c>
    </row>
    <row r="1261" spans="1:20" ht="33" x14ac:dyDescent="0.25">
      <c r="A1261" s="6">
        <f t="shared" si="76"/>
        <v>104.24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41766.637314814812</v>
      </c>
      <c r="T1261" s="10">
        <f t="shared" si="79"/>
        <v>41798.832638888889</v>
      </c>
    </row>
    <row r="1262" spans="1:20" ht="49" x14ac:dyDescent="0.25">
      <c r="A1262" s="6">
        <f t="shared" si="76"/>
        <v>113.66666666666667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41666.50949074074</v>
      </c>
      <c r="T1262" s="10">
        <f t="shared" si="79"/>
        <v>41696.50949074074</v>
      </c>
    </row>
    <row r="1263" spans="1:20" ht="33" x14ac:dyDescent="0.25">
      <c r="A1263" s="6">
        <f t="shared" si="76"/>
        <v>101.25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41638.009571759256</v>
      </c>
      <c r="T1263" s="10">
        <f t="shared" si="79"/>
        <v>41668.009571759256</v>
      </c>
    </row>
    <row r="1264" spans="1:20" ht="49" x14ac:dyDescent="0.25">
      <c r="A1264" s="6">
        <f t="shared" si="76"/>
        <v>125.41538461538462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41656.429305555554</v>
      </c>
      <c r="T1264" s="10">
        <f t="shared" si="79"/>
        <v>41686.429305555554</v>
      </c>
    </row>
    <row r="1265" spans="1:20" ht="33" x14ac:dyDescent="0.25">
      <c r="A1265" s="6">
        <f t="shared" si="76"/>
        <v>119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41691.750810185185</v>
      </c>
      <c r="T1265" s="10">
        <f t="shared" si="79"/>
        <v>41726.708333333328</v>
      </c>
    </row>
    <row r="1266" spans="1:20" ht="49" x14ac:dyDescent="0.25">
      <c r="A1266" s="6">
        <f t="shared" si="76"/>
        <v>166.46153846153845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41547.329664351848</v>
      </c>
      <c r="T1266" s="10">
        <f t="shared" si="79"/>
        <v>41576.329664351848</v>
      </c>
    </row>
    <row r="1267" spans="1:20" ht="65" x14ac:dyDescent="0.25">
      <c r="A1267" s="6">
        <f t="shared" si="76"/>
        <v>119.14771428571429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40465.321932870364</v>
      </c>
      <c r="T1267" s="10">
        <f t="shared" si="79"/>
        <v>40512.321932870364</v>
      </c>
    </row>
    <row r="1268" spans="1:20" ht="33" x14ac:dyDescent="0.25">
      <c r="A1268" s="6">
        <f t="shared" si="76"/>
        <v>100.47368421052632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41620.543344907404</v>
      </c>
      <c r="T1268" s="10">
        <f t="shared" si="79"/>
        <v>41650.543344907404</v>
      </c>
    </row>
    <row r="1269" spans="1:20" ht="49" x14ac:dyDescent="0.25">
      <c r="A1269" s="6">
        <f t="shared" si="76"/>
        <v>101.8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41449.251828703702</v>
      </c>
      <c r="T1269" s="10">
        <f t="shared" si="79"/>
        <v>41479.251828703702</v>
      </c>
    </row>
    <row r="1270" spans="1:20" ht="33" x14ac:dyDescent="0.25">
      <c r="A1270" s="6">
        <f t="shared" si="76"/>
        <v>116.66666666666667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41507.512118055551</v>
      </c>
      <c r="T1270" s="10">
        <f t="shared" si="79"/>
        <v>41537.512118055551</v>
      </c>
    </row>
    <row r="1271" spans="1:20" ht="49" x14ac:dyDescent="0.25">
      <c r="A1271" s="6">
        <f t="shared" si="76"/>
        <v>108.64893617021276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42445.489722222213</v>
      </c>
      <c r="T1271" s="10">
        <f t="shared" si="79"/>
        <v>42475.666666666664</v>
      </c>
    </row>
    <row r="1272" spans="1:20" ht="33" x14ac:dyDescent="0.25">
      <c r="A1272" s="6">
        <f t="shared" si="76"/>
        <v>114.72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40933.523634259262</v>
      </c>
      <c r="T1272" s="10">
        <f t="shared" si="79"/>
        <v>40993.48196759259</v>
      </c>
    </row>
    <row r="1273" spans="1:20" ht="49" x14ac:dyDescent="0.25">
      <c r="A1273" s="6">
        <f t="shared" si="76"/>
        <v>101.8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41561.350219907406</v>
      </c>
      <c r="T1273" s="10">
        <f t="shared" si="79"/>
        <v>41591.391886574071</v>
      </c>
    </row>
    <row r="1274" spans="1:20" ht="49" x14ac:dyDescent="0.25">
      <c r="A1274" s="6">
        <f t="shared" si="76"/>
        <v>106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40274.411793981482</v>
      </c>
      <c r="T1274" s="10">
        <f t="shared" si="79"/>
        <v>40343.833333333328</v>
      </c>
    </row>
    <row r="1275" spans="1:20" ht="33" x14ac:dyDescent="0.25">
      <c r="A1275" s="6">
        <f t="shared" si="76"/>
        <v>103.49999999999999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41852.396886574068</v>
      </c>
      <c r="T1275" s="10">
        <f t="shared" si="79"/>
        <v>41882.396886574068</v>
      </c>
    </row>
    <row r="1276" spans="1:20" ht="49" x14ac:dyDescent="0.25">
      <c r="A1276" s="6">
        <f t="shared" si="76"/>
        <v>154.97535999999999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41116.356770833328</v>
      </c>
      <c r="T1276" s="10">
        <f t="shared" si="79"/>
        <v>41151.356770833328</v>
      </c>
    </row>
    <row r="1277" spans="1:20" ht="49" x14ac:dyDescent="0.25">
      <c r="A1277" s="6">
        <f t="shared" si="76"/>
        <v>162.14066666666668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41458.534571759257</v>
      </c>
      <c r="T1277" s="10">
        <f t="shared" si="79"/>
        <v>41493.534571759257</v>
      </c>
    </row>
    <row r="1278" spans="1:20" ht="33" x14ac:dyDescent="0.25">
      <c r="A1278" s="6">
        <f t="shared" si="76"/>
        <v>104.42100000000001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40007.37091435185</v>
      </c>
      <c r="T1278" s="10">
        <f t="shared" si="79"/>
        <v>40056.833333333328</v>
      </c>
    </row>
    <row r="1279" spans="1:20" ht="49" x14ac:dyDescent="0.25">
      <c r="A1279" s="6">
        <f t="shared" si="76"/>
        <v>106.12433333333333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41121.22855324074</v>
      </c>
      <c r="T1279" s="10">
        <f t="shared" si="79"/>
        <v>41156.22855324074</v>
      </c>
    </row>
    <row r="1280" spans="1:20" ht="49" x14ac:dyDescent="0.25">
      <c r="A1280" s="6">
        <f t="shared" si="76"/>
        <v>154.93846153846152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41786.221828703703</v>
      </c>
      <c r="T1280" s="10">
        <f t="shared" si="79"/>
        <v>41814.75</v>
      </c>
    </row>
    <row r="1281" spans="1:20" ht="49" x14ac:dyDescent="0.25">
      <c r="A1281" s="6">
        <f t="shared" si="76"/>
        <v>110.77157238734421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41681.765856481477</v>
      </c>
      <c r="T1281" s="10">
        <f t="shared" si="79"/>
        <v>41721.724189814813</v>
      </c>
    </row>
    <row r="1282" spans="1:20" ht="49" x14ac:dyDescent="0.25">
      <c r="A1282" s="6">
        <f t="shared" si="76"/>
        <v>110.91186666666665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40513.42423611111</v>
      </c>
      <c r="T1282" s="10">
        <f t="shared" si="79"/>
        <v>40603.42423611111</v>
      </c>
    </row>
    <row r="1283" spans="1:20" ht="49" x14ac:dyDescent="0.25">
      <c r="A1283" s="6">
        <f t="shared" ref="A1283:A1346" si="80">((F1283-E1283)/E1283+1)*100</f>
        <v>110.71428571428572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>
        <f t="shared" ref="P1283:P1346" si="81">F1283/M1283</f>
        <v>104.72972972972973</v>
      </c>
      <c r="Q1283" t="s">
        <v>8325</v>
      </c>
      <c r="R1283" t="s">
        <v>8326</v>
      </c>
      <c r="S1283" s="10">
        <f t="shared" ref="S1283:S1346" si="82">(((K1283/60)/60)/24)+DATE(1970,1,1)+(-8/24)</f>
        <v>41463.410138888888</v>
      </c>
      <c r="T1283" s="10">
        <f t="shared" ref="T1283:T1346" si="83">(((J1283/60)/60)/24)+DATE(1970,1,1)+(-8/24)</f>
        <v>41483.410138888888</v>
      </c>
    </row>
    <row r="1284" spans="1:20" ht="49" x14ac:dyDescent="0.25">
      <c r="A1284" s="6">
        <f t="shared" si="80"/>
        <v>123.61333333333333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41586.141840277778</v>
      </c>
      <c r="T1284" s="10">
        <f t="shared" si="83"/>
        <v>41616.874305555553</v>
      </c>
    </row>
    <row r="1285" spans="1:20" ht="49" x14ac:dyDescent="0.25">
      <c r="A1285" s="6">
        <f t="shared" si="80"/>
        <v>211.05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41320.38413194444</v>
      </c>
      <c r="T1285" s="10">
        <f t="shared" si="83"/>
        <v>41343.833333333328</v>
      </c>
    </row>
    <row r="1286" spans="1:20" ht="49" x14ac:dyDescent="0.25">
      <c r="A1286" s="6">
        <f t="shared" si="80"/>
        <v>101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42711.901412037034</v>
      </c>
      <c r="T1286" s="10">
        <f t="shared" si="83"/>
        <v>42735.374305555553</v>
      </c>
    </row>
    <row r="1287" spans="1:20" ht="49" x14ac:dyDescent="0.25">
      <c r="A1287" s="6">
        <f t="shared" si="80"/>
        <v>101.64999999999999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42160.249710648146</v>
      </c>
      <c r="T1287" s="10">
        <f t="shared" si="83"/>
        <v>42175.249710648146</v>
      </c>
    </row>
    <row r="1288" spans="1:20" ht="49" x14ac:dyDescent="0.25">
      <c r="A1288" s="6">
        <f t="shared" si="80"/>
        <v>108.33333333333333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42039.051238425927</v>
      </c>
      <c r="T1288" s="10">
        <f t="shared" si="83"/>
        <v>42052.249999999993</v>
      </c>
    </row>
    <row r="1289" spans="1:20" ht="65" x14ac:dyDescent="0.25">
      <c r="A1289" s="6">
        <f t="shared" si="80"/>
        <v>242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42107.287685185183</v>
      </c>
      <c r="T1289" s="10">
        <f t="shared" si="83"/>
        <v>42167.287685185183</v>
      </c>
    </row>
    <row r="1290" spans="1:20" ht="49" x14ac:dyDescent="0.25">
      <c r="A1290" s="6">
        <f t="shared" si="80"/>
        <v>100.44999999999999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42560.821331018517</v>
      </c>
      <c r="T1290" s="10">
        <f t="shared" si="83"/>
        <v>42591.833333333336</v>
      </c>
    </row>
    <row r="1291" spans="1:20" ht="49" x14ac:dyDescent="0.25">
      <c r="A1291" s="6">
        <f t="shared" si="80"/>
        <v>125.06666666666666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42708.801446759251</v>
      </c>
      <c r="T1291" s="10">
        <f t="shared" si="83"/>
        <v>42738.801446759251</v>
      </c>
    </row>
    <row r="1292" spans="1:20" ht="33" x14ac:dyDescent="0.25">
      <c r="A1292" s="6">
        <f t="shared" si="80"/>
        <v>108.57142857142857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42086.281608796293</v>
      </c>
      <c r="T1292" s="10">
        <f t="shared" si="83"/>
        <v>42116.957638888889</v>
      </c>
    </row>
    <row r="1293" spans="1:20" ht="49" x14ac:dyDescent="0.25">
      <c r="A1293" s="6">
        <f t="shared" si="80"/>
        <v>145.70000000000002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42064.319340277776</v>
      </c>
      <c r="T1293" s="10">
        <f t="shared" si="83"/>
        <v>42100.958333333336</v>
      </c>
    </row>
    <row r="1294" spans="1:20" ht="49" x14ac:dyDescent="0.25">
      <c r="A1294" s="6">
        <f t="shared" si="80"/>
        <v>110.00000000000001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42256.430879629632</v>
      </c>
      <c r="T1294" s="10">
        <f t="shared" si="83"/>
        <v>42283.624305555553</v>
      </c>
    </row>
    <row r="1295" spans="1:20" ht="49" x14ac:dyDescent="0.25">
      <c r="A1295" s="6">
        <f t="shared" si="80"/>
        <v>102.23333333333333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42292.367719907408</v>
      </c>
      <c r="T1295" s="10">
        <f t="shared" si="83"/>
        <v>42322.409386574065</v>
      </c>
    </row>
    <row r="1296" spans="1:20" ht="49" x14ac:dyDescent="0.25">
      <c r="A1296" s="6">
        <f t="shared" si="80"/>
        <v>122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42278.120335648149</v>
      </c>
      <c r="T1296" s="10">
        <f t="shared" si="83"/>
        <v>42296.124999999993</v>
      </c>
    </row>
    <row r="1297" spans="1:20" ht="49" x14ac:dyDescent="0.25">
      <c r="A1297" s="6">
        <f t="shared" si="80"/>
        <v>101.96000000000001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42184.239548611113</v>
      </c>
      <c r="T1297" s="10">
        <f t="shared" si="83"/>
        <v>42214.374999999993</v>
      </c>
    </row>
    <row r="1298" spans="1:20" ht="49" x14ac:dyDescent="0.25">
      <c r="A1298" s="6">
        <f t="shared" si="80"/>
        <v>141.17647058823528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42422.717280092591</v>
      </c>
      <c r="T1298" s="10">
        <f t="shared" si="83"/>
        <v>42442.675613425927</v>
      </c>
    </row>
    <row r="1299" spans="1:20" ht="49" x14ac:dyDescent="0.25">
      <c r="A1299" s="6">
        <f t="shared" si="80"/>
        <v>109.52500000000001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42461.413865740738</v>
      </c>
      <c r="T1299" s="10">
        <f t="shared" si="83"/>
        <v>42491.413865740738</v>
      </c>
    </row>
    <row r="1300" spans="1:20" ht="49" x14ac:dyDescent="0.25">
      <c r="A1300" s="6">
        <f t="shared" si="80"/>
        <v>104.65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42458.347592592596</v>
      </c>
      <c r="T1300" s="10">
        <f t="shared" si="83"/>
        <v>42488.347592592596</v>
      </c>
    </row>
    <row r="1301" spans="1:20" ht="49" x14ac:dyDescent="0.25">
      <c r="A1301" s="6">
        <f t="shared" si="80"/>
        <v>124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42169.481006944443</v>
      </c>
      <c r="T1301" s="10">
        <f t="shared" si="83"/>
        <v>42199.481006944443</v>
      </c>
    </row>
    <row r="1302" spans="1:20" ht="49" x14ac:dyDescent="0.25">
      <c r="A1302" s="6">
        <f t="shared" si="80"/>
        <v>135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42483.341874999998</v>
      </c>
      <c r="T1302" s="10">
        <f t="shared" si="83"/>
        <v>42522.456249999996</v>
      </c>
    </row>
    <row r="1303" spans="1:20" ht="49" x14ac:dyDescent="0.25">
      <c r="A1303" s="6">
        <f t="shared" si="80"/>
        <v>102.75000000000001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42195.416412037033</v>
      </c>
      <c r="T1303" s="10">
        <f t="shared" si="83"/>
        <v>42205.791666666664</v>
      </c>
    </row>
    <row r="1304" spans="1:20" ht="49" x14ac:dyDescent="0.25">
      <c r="A1304" s="6">
        <f t="shared" si="80"/>
        <v>100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42674.724664351852</v>
      </c>
      <c r="T1304" s="10">
        <f t="shared" si="83"/>
        <v>42704.766331018516</v>
      </c>
    </row>
    <row r="1305" spans="1:20" ht="33" x14ac:dyDescent="0.25">
      <c r="A1305" s="6">
        <f t="shared" si="80"/>
        <v>130.26085714285713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42566.107870370368</v>
      </c>
      <c r="T1305" s="10">
        <f t="shared" si="83"/>
        <v>42582.124999999993</v>
      </c>
    </row>
    <row r="1306" spans="1:20" ht="49" x14ac:dyDescent="0.25">
      <c r="A1306" s="6">
        <f t="shared" si="80"/>
        <v>39.627500000000005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42746.861168981479</v>
      </c>
      <c r="T1306" s="10">
        <f t="shared" si="83"/>
        <v>42806.819502314807</v>
      </c>
    </row>
    <row r="1307" spans="1:20" ht="49" x14ac:dyDescent="0.25">
      <c r="A1307" s="6">
        <f t="shared" si="80"/>
        <v>25.97666666666667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42543.332268518519</v>
      </c>
      <c r="T1307" s="10">
        <f t="shared" si="83"/>
        <v>42572.395833333336</v>
      </c>
    </row>
    <row r="1308" spans="1:20" ht="65" x14ac:dyDescent="0.25">
      <c r="A1308" s="6">
        <f t="shared" si="80"/>
        <v>65.24636363636364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41947.124236111107</v>
      </c>
      <c r="T1308" s="10">
        <f t="shared" si="83"/>
        <v>41977.124236111107</v>
      </c>
    </row>
    <row r="1309" spans="1:20" ht="33" x14ac:dyDescent="0.25">
      <c r="A1309" s="6">
        <f t="shared" si="80"/>
        <v>11.514000000000003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42387.169895833329</v>
      </c>
      <c r="T1309" s="10">
        <f t="shared" si="83"/>
        <v>42417.169895833329</v>
      </c>
    </row>
    <row r="1310" spans="1:20" ht="33" x14ac:dyDescent="0.25">
      <c r="A1310" s="6">
        <f t="shared" si="80"/>
        <v>11.360000000000003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42611.280231481483</v>
      </c>
      <c r="T1310" s="10">
        <f t="shared" si="83"/>
        <v>42651.280231481483</v>
      </c>
    </row>
    <row r="1311" spans="1:20" ht="33" x14ac:dyDescent="0.25">
      <c r="A1311" s="6">
        <f t="shared" si="80"/>
        <v>111.99130434782609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42257.549398148149</v>
      </c>
      <c r="T1311" s="10">
        <f t="shared" si="83"/>
        <v>42292.549398148149</v>
      </c>
    </row>
    <row r="1312" spans="1:20" ht="33" x14ac:dyDescent="0.25">
      <c r="A1312" s="6">
        <f t="shared" si="80"/>
        <v>15.500000000000004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42556.333912037029</v>
      </c>
      <c r="T1312" s="10">
        <f t="shared" si="83"/>
        <v>42601.333912037029</v>
      </c>
    </row>
    <row r="1313" spans="1:20" ht="49" x14ac:dyDescent="0.25">
      <c r="A1313" s="6">
        <f t="shared" si="80"/>
        <v>32.027999999999999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42669.468969907401</v>
      </c>
      <c r="T1313" s="10">
        <f t="shared" si="83"/>
        <v>42704.510636574072</v>
      </c>
    </row>
    <row r="1314" spans="1:20" ht="49" x14ac:dyDescent="0.25">
      <c r="A1314" s="6">
        <f t="shared" si="80"/>
        <v>0.60869565217391841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42082.369467592587</v>
      </c>
      <c r="T1314" s="10">
        <f t="shared" si="83"/>
        <v>42112.369467592587</v>
      </c>
    </row>
    <row r="1315" spans="1:20" ht="49" x14ac:dyDescent="0.25">
      <c r="A1315" s="6">
        <f t="shared" si="80"/>
        <v>31.115000000000002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42402.37631944444</v>
      </c>
      <c r="T1315" s="10">
        <f t="shared" si="83"/>
        <v>42432.37631944444</v>
      </c>
    </row>
    <row r="1316" spans="1:20" ht="49" x14ac:dyDescent="0.25">
      <c r="A1316" s="6">
        <f t="shared" si="80"/>
        <v>1.1266666666666647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42604.336342592585</v>
      </c>
      <c r="T1316" s="10">
        <f t="shared" si="83"/>
        <v>42664.336342592585</v>
      </c>
    </row>
    <row r="1317" spans="1:20" ht="33" x14ac:dyDescent="0.25">
      <c r="A1317" s="6">
        <f t="shared" si="80"/>
        <v>40.403999999999996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42278.164907407401</v>
      </c>
      <c r="T1317" s="10">
        <f t="shared" si="83"/>
        <v>42313.708333333336</v>
      </c>
    </row>
    <row r="1318" spans="1:20" ht="49" x14ac:dyDescent="0.25">
      <c r="A1318" s="6">
        <f t="shared" si="80"/>
        <v>1.333333333330966E-3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42393.628576388881</v>
      </c>
      <c r="T1318" s="10">
        <f t="shared" si="83"/>
        <v>42428.628576388881</v>
      </c>
    </row>
    <row r="1319" spans="1:20" ht="49" x14ac:dyDescent="0.25">
      <c r="A1319" s="6">
        <f t="shared" si="80"/>
        <v>5.7335000000000029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42519.902152777773</v>
      </c>
      <c r="T1319" s="10">
        <f t="shared" si="83"/>
        <v>42572.249999999993</v>
      </c>
    </row>
    <row r="1320" spans="1:20" ht="49" x14ac:dyDescent="0.25">
      <c r="A1320" s="6">
        <f t="shared" si="80"/>
        <v>15.324999999999999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41984.710324074076</v>
      </c>
      <c r="T1320" s="10">
        <f t="shared" si="83"/>
        <v>42014.710324074076</v>
      </c>
    </row>
    <row r="1321" spans="1:20" ht="49" x14ac:dyDescent="0.25">
      <c r="A1321" s="6">
        <f t="shared" si="80"/>
        <v>15.103448275862064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41816.478761574072</v>
      </c>
      <c r="T1321" s="10">
        <f t="shared" si="83"/>
        <v>41831.333333333328</v>
      </c>
    </row>
    <row r="1322" spans="1:20" ht="49" x14ac:dyDescent="0.25">
      <c r="A1322" s="6">
        <f t="shared" si="80"/>
        <v>0.50299999999999789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42705.357013888883</v>
      </c>
      <c r="T1322" s="10">
        <f t="shared" si="83"/>
        <v>42734.624999999993</v>
      </c>
    </row>
    <row r="1323" spans="1:20" ht="49" x14ac:dyDescent="0.25">
      <c r="A1323" s="6">
        <f t="shared" si="80"/>
        <v>1.3028138528138555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42697.415937499994</v>
      </c>
      <c r="T1323" s="10">
        <f t="shared" si="83"/>
        <v>42727.415937499994</v>
      </c>
    </row>
    <row r="1324" spans="1:20" ht="49" x14ac:dyDescent="0.25">
      <c r="A1324" s="6">
        <f t="shared" si="80"/>
        <v>0.30285714285713805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42115.323206018518</v>
      </c>
      <c r="T1324" s="10">
        <f t="shared" si="83"/>
        <v>42145.323206018518</v>
      </c>
    </row>
    <row r="1325" spans="1:20" ht="49" x14ac:dyDescent="0.25">
      <c r="A1325" s="6">
        <f t="shared" si="80"/>
        <v>8.879999999999999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42451.365115740737</v>
      </c>
      <c r="T1325" s="10">
        <f t="shared" si="83"/>
        <v>42485.954861111109</v>
      </c>
    </row>
    <row r="1326" spans="1:20" ht="49" x14ac:dyDescent="0.25">
      <c r="A1326" s="6">
        <f t="shared" si="80"/>
        <v>9.8400000000000034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42626.300370370365</v>
      </c>
      <c r="T1326" s="10">
        <f t="shared" si="83"/>
        <v>42656.300370370365</v>
      </c>
    </row>
    <row r="1327" spans="1:20" ht="49" x14ac:dyDescent="0.25">
      <c r="A1327" s="6">
        <f t="shared" si="80"/>
        <v>2.4299999999999988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42703.752719907403</v>
      </c>
      <c r="T1327" s="10">
        <f t="shared" si="83"/>
        <v>42733.752719907403</v>
      </c>
    </row>
    <row r="1328" spans="1:20" ht="49" x14ac:dyDescent="0.25">
      <c r="A1328" s="6">
        <f t="shared" si="80"/>
        <v>1.1299999999999977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41974.458657407398</v>
      </c>
      <c r="T1328" s="10">
        <f t="shared" si="83"/>
        <v>42019.458657407398</v>
      </c>
    </row>
    <row r="1329" spans="1:20" ht="49" x14ac:dyDescent="0.25">
      <c r="A1329" s="6">
        <f t="shared" si="80"/>
        <v>3.5520833333333335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42123.345312500001</v>
      </c>
      <c r="T1329" s="10">
        <f t="shared" si="83"/>
        <v>42153.345312500001</v>
      </c>
    </row>
    <row r="1330" spans="1:20" ht="49" x14ac:dyDescent="0.25">
      <c r="A1330" s="6">
        <f t="shared" si="80"/>
        <v>2.3306666666666698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42612.309421296297</v>
      </c>
      <c r="T1330" s="10">
        <f t="shared" si="83"/>
        <v>42657.309421296297</v>
      </c>
    </row>
    <row r="1331" spans="1:20" ht="49" x14ac:dyDescent="0.25">
      <c r="A1331" s="6">
        <f t="shared" si="80"/>
        <v>0.81599999999999451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41934.888252314813</v>
      </c>
      <c r="T1331" s="10">
        <f t="shared" si="83"/>
        <v>41974.929918981477</v>
      </c>
    </row>
    <row r="1332" spans="1:20" ht="49" x14ac:dyDescent="0.25">
      <c r="A1332" s="6">
        <f t="shared" si="80"/>
        <v>22.494285714285709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42521.943391203698</v>
      </c>
      <c r="T1332" s="10">
        <f t="shared" si="83"/>
        <v>42552.833333333336</v>
      </c>
    </row>
    <row r="1333" spans="1:20" ht="49" x14ac:dyDescent="0.25">
      <c r="A1333" s="6">
        <f t="shared" si="80"/>
        <v>1.3668000000000013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42569.170763888884</v>
      </c>
      <c r="T1333" s="10">
        <f t="shared" si="83"/>
        <v>42599.170763888884</v>
      </c>
    </row>
    <row r="1334" spans="1:20" ht="49" x14ac:dyDescent="0.25">
      <c r="A1334" s="6">
        <f t="shared" si="8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42731.726944444446</v>
      </c>
      <c r="T1334" s="10">
        <f t="shared" si="83"/>
        <v>42761.726944444446</v>
      </c>
    </row>
    <row r="1335" spans="1:20" ht="49" x14ac:dyDescent="0.25">
      <c r="A1335" s="6">
        <f t="shared" si="8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41805.7734375</v>
      </c>
      <c r="T1335" s="10">
        <f t="shared" si="83"/>
        <v>41835.7734375</v>
      </c>
    </row>
    <row r="1336" spans="1:20" ht="49" x14ac:dyDescent="0.25">
      <c r="A1336" s="6">
        <f t="shared" si="80"/>
        <v>10.754135338345861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42410.440821759257</v>
      </c>
      <c r="T1336" s="10">
        <f t="shared" si="83"/>
        <v>42440.440821759257</v>
      </c>
    </row>
    <row r="1337" spans="1:20" ht="49" x14ac:dyDescent="0.25">
      <c r="A1337" s="6">
        <f t="shared" si="80"/>
        <v>19.759999999999998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42313.603032407402</v>
      </c>
      <c r="T1337" s="10">
        <f t="shared" si="83"/>
        <v>42343.603032407402</v>
      </c>
    </row>
    <row r="1338" spans="1:20" ht="49" x14ac:dyDescent="0.25">
      <c r="A1338" s="6">
        <f t="shared" si="80"/>
        <v>84.946999999999989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41955.530416666668</v>
      </c>
      <c r="T1338" s="10">
        <f t="shared" si="83"/>
        <v>41990.530416666668</v>
      </c>
    </row>
    <row r="1339" spans="1:20" ht="49" x14ac:dyDescent="0.25">
      <c r="A1339" s="6">
        <f t="shared" si="80"/>
        <v>49.382000000000005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42767.243969907409</v>
      </c>
      <c r="T1339" s="10">
        <f t="shared" si="83"/>
        <v>42797.243969907409</v>
      </c>
    </row>
    <row r="1340" spans="1:20" ht="49" x14ac:dyDescent="0.25">
      <c r="A1340" s="6">
        <f t="shared" si="80"/>
        <v>3.3033333333333359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42188.470289351848</v>
      </c>
      <c r="T1340" s="10">
        <f t="shared" si="83"/>
        <v>42218.470289351848</v>
      </c>
    </row>
    <row r="1341" spans="1:20" ht="33" x14ac:dyDescent="0.25">
      <c r="A1341" s="6">
        <f t="shared" si="80"/>
        <v>6.633999999999995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41936.313831018517</v>
      </c>
      <c r="T1341" s="10">
        <f t="shared" si="83"/>
        <v>41981.355497685181</v>
      </c>
    </row>
    <row r="1342" spans="1:20" ht="49" x14ac:dyDescent="0.25">
      <c r="A1342" s="6">
        <f t="shared" si="8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41836.262187499997</v>
      </c>
      <c r="T1342" s="10">
        <f t="shared" si="83"/>
        <v>41866.262187499997</v>
      </c>
    </row>
    <row r="1343" spans="1:20" ht="49" x14ac:dyDescent="0.25">
      <c r="A1343" s="6">
        <f t="shared" si="80"/>
        <v>70.36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42612.290706018517</v>
      </c>
      <c r="T1343" s="10">
        <f t="shared" si="83"/>
        <v>42644.290706018517</v>
      </c>
    </row>
    <row r="1344" spans="1:20" ht="49" x14ac:dyDescent="0.25">
      <c r="A1344" s="6">
        <f t="shared" si="80"/>
        <v>0.20000000000000018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42172.483090277768</v>
      </c>
      <c r="T1344" s="10">
        <f t="shared" si="83"/>
        <v>42202.483090277768</v>
      </c>
    </row>
    <row r="1345" spans="1:20" ht="49" x14ac:dyDescent="0.25">
      <c r="A1345" s="6">
        <f t="shared" si="80"/>
        <v>102.298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42542.193090277775</v>
      </c>
      <c r="T1345" s="10">
        <f t="shared" si="83"/>
        <v>42600.832638888889</v>
      </c>
    </row>
    <row r="1346" spans="1:20" ht="49" x14ac:dyDescent="0.25">
      <c r="A1346" s="6">
        <f t="shared" si="80"/>
        <v>377.73333333333335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42522.456469907404</v>
      </c>
      <c r="T1346" s="10">
        <f t="shared" si="83"/>
        <v>42551.456469907404</v>
      </c>
    </row>
    <row r="1347" spans="1:20" ht="49" x14ac:dyDescent="0.25">
      <c r="A1347" s="6">
        <f t="shared" ref="A1347:A1410" si="84">((F1347-E1347)/E1347+1)*100</f>
        <v>125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>
        <f t="shared" ref="P1347:P1410" si="85">F1347/M1347</f>
        <v>53.571428571428569</v>
      </c>
      <c r="Q1347" t="s">
        <v>8322</v>
      </c>
      <c r="R1347" t="s">
        <v>8323</v>
      </c>
      <c r="S1347" s="10">
        <f t="shared" ref="S1347:S1410" si="86">(((K1347/60)/60)/24)+DATE(1970,1,1)+(-8/24)</f>
        <v>41799.481006944443</v>
      </c>
      <c r="T1347" s="10">
        <f t="shared" ref="T1347:T1410" si="87">(((J1347/60)/60)/24)+DATE(1970,1,1)+(-8/24)</f>
        <v>41834.481006944443</v>
      </c>
    </row>
    <row r="1348" spans="1:20" ht="49" x14ac:dyDescent="0.25">
      <c r="A1348" s="6">
        <f t="shared" si="84"/>
        <v>147.32653061224491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41421.742488425924</v>
      </c>
      <c r="T1348" s="10">
        <f t="shared" si="87"/>
        <v>41451.742488425924</v>
      </c>
    </row>
    <row r="1349" spans="1:20" ht="49" x14ac:dyDescent="0.25">
      <c r="A1349" s="6">
        <f t="shared" si="84"/>
        <v>102.2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42040.304687499993</v>
      </c>
      <c r="T1349" s="10">
        <f t="shared" si="87"/>
        <v>42070.304687499993</v>
      </c>
    </row>
    <row r="1350" spans="1:20" ht="49" x14ac:dyDescent="0.25">
      <c r="A1350" s="6">
        <f t="shared" si="84"/>
        <v>101.8723404255319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41963.17283564814</v>
      </c>
      <c r="T1350" s="10">
        <f t="shared" si="87"/>
        <v>41991.17283564814</v>
      </c>
    </row>
    <row r="1351" spans="1:20" ht="49" x14ac:dyDescent="0.25">
      <c r="A1351" s="6">
        <f t="shared" si="84"/>
        <v>204.2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42316.999247685184</v>
      </c>
      <c r="T1351" s="10">
        <f t="shared" si="87"/>
        <v>42353.957638888889</v>
      </c>
    </row>
    <row r="1352" spans="1:20" ht="49" x14ac:dyDescent="0.25">
      <c r="A1352" s="6">
        <f t="shared" si="84"/>
        <v>104.05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42333.679791666662</v>
      </c>
      <c r="T1352" s="10">
        <f t="shared" si="87"/>
        <v>42363.679791666662</v>
      </c>
    </row>
    <row r="1353" spans="1:20" ht="33" x14ac:dyDescent="0.25">
      <c r="A1353" s="6">
        <f t="shared" si="84"/>
        <v>101.265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42382.406759259255</v>
      </c>
      <c r="T1353" s="10">
        <f t="shared" si="87"/>
        <v>42412.406759259255</v>
      </c>
    </row>
    <row r="1354" spans="1:20" ht="49" x14ac:dyDescent="0.25">
      <c r="A1354" s="6">
        <f t="shared" si="84"/>
        <v>136.13999999999999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42200.244976851849</v>
      </c>
      <c r="T1354" s="10">
        <f t="shared" si="87"/>
        <v>42251.832638888889</v>
      </c>
    </row>
    <row r="1355" spans="1:20" ht="33" x14ac:dyDescent="0.25">
      <c r="A1355" s="6">
        <f t="shared" si="84"/>
        <v>133.6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41308.784583333334</v>
      </c>
      <c r="T1355" s="10">
        <f t="shared" si="87"/>
        <v>41343.666666666664</v>
      </c>
    </row>
    <row r="1356" spans="1:20" ht="49" x14ac:dyDescent="0.25">
      <c r="A1356" s="6">
        <f t="shared" si="84"/>
        <v>130.25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42502.474293981482</v>
      </c>
      <c r="T1356" s="10">
        <f t="shared" si="87"/>
        <v>42532.474293981482</v>
      </c>
    </row>
    <row r="1357" spans="1:20" ht="49" x14ac:dyDescent="0.25">
      <c r="A1357" s="6">
        <f t="shared" si="84"/>
        <v>122.67999999999999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41212.921354166661</v>
      </c>
      <c r="T1357" s="10">
        <f t="shared" si="87"/>
        <v>41243.083333333328</v>
      </c>
    </row>
    <row r="1358" spans="1:20" ht="49" x14ac:dyDescent="0.25">
      <c r="A1358" s="6">
        <f t="shared" si="84"/>
        <v>182.81058823529412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41429.705555555556</v>
      </c>
      <c r="T1358" s="10">
        <f t="shared" si="87"/>
        <v>41459.705555555556</v>
      </c>
    </row>
    <row r="1359" spans="1:20" ht="49" x14ac:dyDescent="0.25">
      <c r="A1359" s="6">
        <f t="shared" si="84"/>
        <v>125.30000000000001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41304.628900462958</v>
      </c>
      <c r="T1359" s="10">
        <f t="shared" si="87"/>
        <v>41333.915972222218</v>
      </c>
    </row>
    <row r="1360" spans="1:20" ht="49" x14ac:dyDescent="0.25">
      <c r="A1360" s="6">
        <f t="shared" si="84"/>
        <v>111.66666666666667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40689.237534722219</v>
      </c>
      <c r="T1360" s="10">
        <f t="shared" si="87"/>
        <v>40719.237534722219</v>
      </c>
    </row>
    <row r="1361" spans="1:20" ht="49" x14ac:dyDescent="0.25">
      <c r="A1361" s="6">
        <f t="shared" si="84"/>
        <v>115.75757575757575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40668.481365740736</v>
      </c>
      <c r="T1361" s="10">
        <f t="shared" si="87"/>
        <v>40730.481365740736</v>
      </c>
    </row>
    <row r="1362" spans="1:20" ht="33" x14ac:dyDescent="0.25">
      <c r="A1362" s="6">
        <f t="shared" si="84"/>
        <v>173.2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41095.567361111105</v>
      </c>
      <c r="T1362" s="10">
        <f t="shared" si="87"/>
        <v>41123.567361111105</v>
      </c>
    </row>
    <row r="1363" spans="1:20" ht="49" x14ac:dyDescent="0.25">
      <c r="A1363" s="6">
        <f t="shared" si="84"/>
        <v>125.98333333333333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41781.383935185186</v>
      </c>
      <c r="T1363" s="10">
        <f t="shared" si="87"/>
        <v>41811.383935185186</v>
      </c>
    </row>
    <row r="1364" spans="1:20" ht="33" x14ac:dyDescent="0.25">
      <c r="A1364" s="6">
        <f t="shared" si="84"/>
        <v>109.1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41464.601053240738</v>
      </c>
      <c r="T1364" s="10">
        <f t="shared" si="87"/>
        <v>41524.601053240738</v>
      </c>
    </row>
    <row r="1365" spans="1:20" ht="49" x14ac:dyDescent="0.25">
      <c r="A1365" s="6">
        <f t="shared" si="84"/>
        <v>100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42396.510729166665</v>
      </c>
      <c r="T1365" s="10">
        <f t="shared" si="87"/>
        <v>42414.999305555553</v>
      </c>
    </row>
    <row r="1366" spans="1:20" ht="49" x14ac:dyDescent="0.25">
      <c r="A1366" s="6">
        <f t="shared" si="84"/>
        <v>118.64285714285714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41951.362337962957</v>
      </c>
      <c r="T1366" s="10">
        <f t="shared" si="87"/>
        <v>42011.362337962964</v>
      </c>
    </row>
    <row r="1367" spans="1:20" ht="49" x14ac:dyDescent="0.25">
      <c r="A1367" s="6">
        <f t="shared" si="84"/>
        <v>100.26666666666667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42049.399907407402</v>
      </c>
      <c r="T1367" s="10">
        <f t="shared" si="87"/>
        <v>42079.358240740738</v>
      </c>
    </row>
    <row r="1368" spans="1:20" ht="18" x14ac:dyDescent="0.25">
      <c r="A1368" s="6">
        <f t="shared" si="84"/>
        <v>126.48920000000001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41924.662766203699</v>
      </c>
      <c r="T1368" s="10">
        <f t="shared" si="87"/>
        <v>41969.704432870371</v>
      </c>
    </row>
    <row r="1369" spans="1:20" ht="49" x14ac:dyDescent="0.25">
      <c r="A1369" s="6">
        <f t="shared" si="84"/>
        <v>114.26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42291.669560185182</v>
      </c>
      <c r="T1369" s="10">
        <f t="shared" si="87"/>
        <v>42321.711226851847</v>
      </c>
    </row>
    <row r="1370" spans="1:20" ht="49" x14ac:dyDescent="0.25">
      <c r="A1370" s="6">
        <f t="shared" si="84"/>
        <v>110.7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42145.857569444437</v>
      </c>
      <c r="T1370" s="10">
        <f t="shared" si="87"/>
        <v>42169.857569444437</v>
      </c>
    </row>
    <row r="1371" spans="1:20" ht="49" x14ac:dyDescent="0.25">
      <c r="A1371" s="6">
        <f t="shared" si="84"/>
        <v>105.34805315203954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41710.260949074072</v>
      </c>
      <c r="T1371" s="10">
        <f t="shared" si="87"/>
        <v>41740.260949074072</v>
      </c>
    </row>
    <row r="1372" spans="1:20" ht="33" x14ac:dyDescent="0.25">
      <c r="A1372" s="6">
        <f t="shared" si="84"/>
        <v>103.66666666666666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41547.670023148145</v>
      </c>
      <c r="T1372" s="10">
        <f t="shared" si="87"/>
        <v>41562.670023148145</v>
      </c>
    </row>
    <row r="1373" spans="1:20" ht="49" x14ac:dyDescent="0.25">
      <c r="A1373" s="6">
        <f t="shared" si="84"/>
        <v>107.08672667523933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42101.425254629627</v>
      </c>
      <c r="T1373" s="10">
        <f t="shared" si="87"/>
        <v>42131.425254629627</v>
      </c>
    </row>
    <row r="1374" spans="1:20" ht="18" x14ac:dyDescent="0.25">
      <c r="A1374" s="6">
        <f t="shared" si="84"/>
        <v>124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41072.40662037037</v>
      </c>
      <c r="T1374" s="10">
        <f t="shared" si="87"/>
        <v>41102.40662037037</v>
      </c>
    </row>
    <row r="1375" spans="1:20" ht="33" x14ac:dyDescent="0.25">
      <c r="A1375" s="6">
        <f t="shared" si="84"/>
        <v>105.01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42704.618437499994</v>
      </c>
      <c r="T1375" s="10">
        <f t="shared" si="87"/>
        <v>42734.618437499994</v>
      </c>
    </row>
    <row r="1376" spans="1:20" ht="49" x14ac:dyDescent="0.25">
      <c r="A1376" s="6">
        <f t="shared" si="84"/>
        <v>189.46666666666667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42423.828564814808</v>
      </c>
      <c r="T1376" s="10">
        <f t="shared" si="87"/>
        <v>42453.786898148144</v>
      </c>
    </row>
    <row r="1377" spans="1:20" ht="49" x14ac:dyDescent="0.25">
      <c r="A1377" s="6">
        <f t="shared" si="84"/>
        <v>171.32499999999999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42719.732858796291</v>
      </c>
      <c r="T1377" s="10">
        <f t="shared" si="87"/>
        <v>42749.732858796291</v>
      </c>
    </row>
    <row r="1378" spans="1:20" ht="33" x14ac:dyDescent="0.25">
      <c r="A1378" s="6">
        <f t="shared" si="84"/>
        <v>252.48648648648651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42677.335717592585</v>
      </c>
      <c r="T1378" s="10">
        <f t="shared" si="87"/>
        <v>42707.377384259256</v>
      </c>
    </row>
    <row r="1379" spans="1:20" ht="49" x14ac:dyDescent="0.25">
      <c r="A1379" s="6">
        <f t="shared" si="84"/>
        <v>116.15384615384616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42746.88622685185</v>
      </c>
      <c r="T1379" s="10">
        <f t="shared" si="87"/>
        <v>42768.84097222222</v>
      </c>
    </row>
    <row r="1380" spans="1:20" ht="18" x14ac:dyDescent="0.25">
      <c r="A1380" s="6">
        <f t="shared" si="84"/>
        <v>203.35000000000002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42568.426041666658</v>
      </c>
      <c r="T1380" s="10">
        <f t="shared" si="87"/>
        <v>42583.426041666658</v>
      </c>
    </row>
    <row r="1381" spans="1:20" ht="33" x14ac:dyDescent="0.25">
      <c r="A1381" s="6">
        <f t="shared" si="84"/>
        <v>111.60000000000001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42130.15828703704</v>
      </c>
      <c r="T1381" s="10">
        <f t="shared" si="87"/>
        <v>42160.15828703704</v>
      </c>
    </row>
    <row r="1382" spans="1:20" ht="33" x14ac:dyDescent="0.25">
      <c r="A1382" s="6">
        <f t="shared" si="84"/>
        <v>424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42141.429467592585</v>
      </c>
      <c r="T1382" s="10">
        <f t="shared" si="87"/>
        <v>42163.749999999993</v>
      </c>
    </row>
    <row r="1383" spans="1:20" ht="49" x14ac:dyDescent="0.25">
      <c r="A1383" s="6">
        <f t="shared" si="84"/>
        <v>107.1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42702.881076388883</v>
      </c>
      <c r="T1383" s="10">
        <f t="shared" si="87"/>
        <v>42732.881076388883</v>
      </c>
    </row>
    <row r="1384" spans="1:20" ht="49" x14ac:dyDescent="0.25">
      <c r="A1384" s="6">
        <f t="shared" si="84"/>
        <v>104.3625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41370.466851851852</v>
      </c>
      <c r="T1384" s="10">
        <f t="shared" si="87"/>
        <v>41400.466851851852</v>
      </c>
    </row>
    <row r="1385" spans="1:20" ht="49" x14ac:dyDescent="0.25">
      <c r="A1385" s="6">
        <f t="shared" si="84"/>
        <v>212.40909090909091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42706.741643518515</v>
      </c>
      <c r="T1385" s="10">
        <f t="shared" si="87"/>
        <v>42726.741643518515</v>
      </c>
    </row>
    <row r="1386" spans="1:20" ht="49" x14ac:dyDescent="0.25">
      <c r="A1386" s="6">
        <f t="shared" si="84"/>
        <v>124.08571428571429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42160.401874999996</v>
      </c>
      <c r="T1386" s="10">
        <f t="shared" si="87"/>
        <v>42190.401874999996</v>
      </c>
    </row>
    <row r="1387" spans="1:20" ht="49" x14ac:dyDescent="0.25">
      <c r="A1387" s="6">
        <f t="shared" si="84"/>
        <v>110.406125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42433.355567129627</v>
      </c>
      <c r="T1387" s="10">
        <f t="shared" si="87"/>
        <v>42489.174305555549</v>
      </c>
    </row>
    <row r="1388" spans="1:20" ht="33" x14ac:dyDescent="0.25">
      <c r="A1388" s="6">
        <f t="shared" si="84"/>
        <v>218.75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42184.313530092586</v>
      </c>
      <c r="T1388" s="10">
        <f t="shared" si="87"/>
        <v>42214.313530092586</v>
      </c>
    </row>
    <row r="1389" spans="1:20" ht="49" x14ac:dyDescent="0.25">
      <c r="A1389" s="6">
        <f t="shared" si="84"/>
        <v>136.625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42126.587905092594</v>
      </c>
      <c r="T1389" s="10">
        <f t="shared" si="87"/>
        <v>42157.854166666664</v>
      </c>
    </row>
    <row r="1390" spans="1:20" ht="49" x14ac:dyDescent="0.25">
      <c r="A1390" s="6">
        <f t="shared" si="84"/>
        <v>134.8074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42634.281446759262</v>
      </c>
      <c r="T1390" s="10">
        <f t="shared" si="87"/>
        <v>42660.343055555553</v>
      </c>
    </row>
    <row r="1391" spans="1:20" ht="33" x14ac:dyDescent="0.25">
      <c r="A1391" s="6">
        <f t="shared" si="84"/>
        <v>145.4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42565.147650462961</v>
      </c>
      <c r="T1391" s="10">
        <f t="shared" si="87"/>
        <v>42595.147650462961</v>
      </c>
    </row>
    <row r="1392" spans="1:20" ht="49" x14ac:dyDescent="0.25">
      <c r="A1392" s="6">
        <f t="shared" si="84"/>
        <v>109.10714285714285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42087.469976851848</v>
      </c>
      <c r="T1392" s="10">
        <f t="shared" si="87"/>
        <v>42121.383333333331</v>
      </c>
    </row>
    <row r="1393" spans="1:20" ht="49" x14ac:dyDescent="0.25">
      <c r="A1393" s="6">
        <f t="shared" si="84"/>
        <v>110.2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42193.317337962959</v>
      </c>
      <c r="T1393" s="10">
        <f t="shared" si="87"/>
        <v>42237.874305555553</v>
      </c>
    </row>
    <row r="1394" spans="1:20" ht="49" x14ac:dyDescent="0.25">
      <c r="A1394" s="6">
        <f t="shared" si="84"/>
        <v>113.64000000000001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42400.821597222217</v>
      </c>
      <c r="T1394" s="10">
        <f t="shared" si="87"/>
        <v>42431.821597222217</v>
      </c>
    </row>
    <row r="1395" spans="1:20" ht="18" x14ac:dyDescent="0.25">
      <c r="A1395" s="6">
        <f t="shared" si="84"/>
        <v>102.35000000000001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42553.348645833328</v>
      </c>
      <c r="T1395" s="10">
        <f t="shared" si="87"/>
        <v>42583.348645833328</v>
      </c>
    </row>
    <row r="1396" spans="1:20" ht="49" x14ac:dyDescent="0.25">
      <c r="A1396" s="6">
        <f t="shared" si="84"/>
        <v>122.13333333333334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42751.811643518515</v>
      </c>
      <c r="T1396" s="10">
        <f t="shared" si="87"/>
        <v>42794.791666666664</v>
      </c>
    </row>
    <row r="1397" spans="1:20" ht="18" x14ac:dyDescent="0.25">
      <c r="A1397" s="6">
        <f t="shared" si="84"/>
        <v>111.88571428571427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42719.575011574074</v>
      </c>
      <c r="T1397" s="10">
        <f t="shared" si="87"/>
        <v>42749.575011574074</v>
      </c>
    </row>
    <row r="1398" spans="1:20" ht="49" x14ac:dyDescent="0.25">
      <c r="A1398" s="6">
        <f t="shared" si="84"/>
        <v>107.3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42018.665300925924</v>
      </c>
      <c r="T1398" s="10">
        <f t="shared" si="87"/>
        <v>42048.665300925924</v>
      </c>
    </row>
    <row r="1399" spans="1:20" ht="49" x14ac:dyDescent="0.25">
      <c r="A1399" s="6">
        <f t="shared" si="84"/>
        <v>113.85000000000001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42640.584606481476</v>
      </c>
      <c r="T1399" s="10">
        <f t="shared" si="87"/>
        <v>42670.554861111108</v>
      </c>
    </row>
    <row r="1400" spans="1:20" ht="49" x14ac:dyDescent="0.25">
      <c r="A1400" s="6">
        <f t="shared" si="84"/>
        <v>109.68181818181819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42526.540902777771</v>
      </c>
      <c r="T1400" s="10">
        <f t="shared" si="87"/>
        <v>42556.540902777771</v>
      </c>
    </row>
    <row r="1401" spans="1:20" ht="49" x14ac:dyDescent="0.25">
      <c r="A1401" s="6">
        <f t="shared" si="84"/>
        <v>126.14444444444443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41888.670983796292</v>
      </c>
      <c r="T1401" s="10">
        <f t="shared" si="87"/>
        <v>41918.670983796292</v>
      </c>
    </row>
    <row r="1402" spans="1:20" ht="49" x14ac:dyDescent="0.25">
      <c r="A1402" s="6">
        <f t="shared" si="84"/>
        <v>167.42857142857144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42498.007789351854</v>
      </c>
      <c r="T1402" s="10">
        <f t="shared" si="87"/>
        <v>42532.895833333336</v>
      </c>
    </row>
    <row r="1403" spans="1:20" ht="49" x14ac:dyDescent="0.25">
      <c r="A1403" s="6">
        <f t="shared" si="84"/>
        <v>496.51999999999992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41399.662893518514</v>
      </c>
      <c r="T1403" s="10">
        <f t="shared" si="87"/>
        <v>41420.662893518514</v>
      </c>
    </row>
    <row r="1404" spans="1:20" ht="49" x14ac:dyDescent="0.25">
      <c r="A1404" s="6">
        <f t="shared" si="84"/>
        <v>109.16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42064.720034722217</v>
      </c>
      <c r="T1404" s="10">
        <f t="shared" si="87"/>
        <v>42124.67836805556</v>
      </c>
    </row>
    <row r="1405" spans="1:20" ht="49" x14ac:dyDescent="0.25">
      <c r="A1405" s="6">
        <f t="shared" si="84"/>
        <v>102.57499999999999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41450.729571759257</v>
      </c>
      <c r="T1405" s="10">
        <f t="shared" si="87"/>
        <v>41480.729571759257</v>
      </c>
    </row>
    <row r="1406" spans="1:20" ht="49" x14ac:dyDescent="0.25">
      <c r="A1406" s="6">
        <f t="shared" si="84"/>
        <v>1.6620689655172383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42032.17690972222</v>
      </c>
      <c r="T1406" s="10">
        <f t="shared" si="87"/>
        <v>42057.17690972222</v>
      </c>
    </row>
    <row r="1407" spans="1:20" ht="33" x14ac:dyDescent="0.25">
      <c r="A1407" s="6">
        <f t="shared" si="84"/>
        <v>0.41999999999999815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41941.347233796296</v>
      </c>
      <c r="T1407" s="10">
        <f t="shared" si="87"/>
        <v>41971.38890046296</v>
      </c>
    </row>
    <row r="1408" spans="1:20" ht="18" x14ac:dyDescent="0.25">
      <c r="A1408" s="6">
        <f t="shared" si="84"/>
        <v>0.12499999999999734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42297.099618055552</v>
      </c>
      <c r="T1408" s="10">
        <f t="shared" si="87"/>
        <v>42350.083333333336</v>
      </c>
    </row>
    <row r="1409" spans="1:20" ht="49" x14ac:dyDescent="0.25">
      <c r="A1409" s="6">
        <f t="shared" si="84"/>
        <v>0.50000000000000044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41838.20344907407</v>
      </c>
      <c r="T1409" s="10">
        <f t="shared" si="87"/>
        <v>41863.20344907407</v>
      </c>
    </row>
    <row r="1410" spans="1:20" ht="49" x14ac:dyDescent="0.25">
      <c r="A1410" s="6">
        <f t="shared" si="84"/>
        <v>7.1999999999999957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42291.538842592585</v>
      </c>
      <c r="T1410" s="10">
        <f t="shared" si="87"/>
        <v>42321.580509259256</v>
      </c>
    </row>
    <row r="1411" spans="1:20" ht="49" x14ac:dyDescent="0.25">
      <c r="A1411" s="6">
        <f t="shared" ref="A1411:A1474" si="88">((F1411-E1411)/E1411+1)*100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t="e">
        <f t="shared" ref="P1411:P1474" si="89">F1411/M1411</f>
        <v>#DIV/0!</v>
      </c>
      <c r="Q1411" t="s">
        <v>8322</v>
      </c>
      <c r="R1411" t="s">
        <v>8341</v>
      </c>
      <c r="S1411" s="10">
        <f t="shared" ref="S1411:S1474" si="90">(((K1411/60)/60)/24)+DATE(1970,1,1)+(-8/24)</f>
        <v>41944.800173611111</v>
      </c>
      <c r="T1411" s="10">
        <f t="shared" ref="T1411:T1474" si="91">(((J1411/60)/60)/24)+DATE(1970,1,1)+(-8/24)</f>
        <v>42004.841840277775</v>
      </c>
    </row>
    <row r="1412" spans="1:20" ht="49" x14ac:dyDescent="0.25">
      <c r="A1412" s="6">
        <f t="shared" si="88"/>
        <v>1.6666666666664831E-2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42478.985185185178</v>
      </c>
      <c r="T1412" s="10">
        <f t="shared" si="91"/>
        <v>42523.985185185178</v>
      </c>
    </row>
    <row r="1413" spans="1:20" ht="49" x14ac:dyDescent="0.25">
      <c r="A1413" s="6">
        <f t="shared" si="88"/>
        <v>0.23333333333332984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42012.725694444445</v>
      </c>
      <c r="T1413" s="10">
        <f t="shared" si="91"/>
        <v>42040.725694444445</v>
      </c>
    </row>
    <row r="1414" spans="1:20" ht="33" x14ac:dyDescent="0.25">
      <c r="A1414" s="6">
        <f t="shared" si="88"/>
        <v>4.5714285714285712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41946.730312499996</v>
      </c>
      <c r="T1414" s="10">
        <f t="shared" si="91"/>
        <v>41976.730312499996</v>
      </c>
    </row>
    <row r="1415" spans="1:20" ht="49" x14ac:dyDescent="0.25">
      <c r="A1415" s="6">
        <f t="shared" si="88"/>
        <v>5.0000000000000044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42360.103819444441</v>
      </c>
      <c r="T1415" s="10">
        <f t="shared" si="91"/>
        <v>42420.103819444441</v>
      </c>
    </row>
    <row r="1416" spans="1:20" ht="49" x14ac:dyDescent="0.25">
      <c r="A1416" s="6">
        <f t="shared" si="88"/>
        <v>0.20000000000000018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42707.919756944444</v>
      </c>
      <c r="T1416" s="10">
        <f t="shared" si="91"/>
        <v>42737.919756944444</v>
      </c>
    </row>
    <row r="1417" spans="1:20" ht="49" x14ac:dyDescent="0.25">
      <c r="A1417" s="6">
        <f t="shared" si="88"/>
        <v>18.181818181818176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42192.342488425922</v>
      </c>
      <c r="T1417" s="10">
        <f t="shared" si="91"/>
        <v>42232.342488425922</v>
      </c>
    </row>
    <row r="1418" spans="1:20" ht="49" x14ac:dyDescent="0.25">
      <c r="A1418" s="6">
        <f t="shared" si="88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42299.592812499999</v>
      </c>
      <c r="T1418" s="10">
        <f t="shared" si="91"/>
        <v>42329.634479166663</v>
      </c>
    </row>
    <row r="1419" spans="1:20" ht="49" x14ac:dyDescent="0.25">
      <c r="A1419" s="6">
        <f t="shared" si="88"/>
        <v>1.2222222222222245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42231.816828703704</v>
      </c>
      <c r="T1419" s="10">
        <f t="shared" si="91"/>
        <v>42262.132638888892</v>
      </c>
    </row>
    <row r="1420" spans="1:20" ht="65" x14ac:dyDescent="0.25">
      <c r="A1420" s="6">
        <f t="shared" si="88"/>
        <v>0.20000000000000018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42395.123078703698</v>
      </c>
      <c r="T1420" s="10">
        <f t="shared" si="91"/>
        <v>42425.123078703698</v>
      </c>
    </row>
    <row r="1421" spans="1:20" ht="49" x14ac:dyDescent="0.25">
      <c r="A1421" s="6">
        <f t="shared" si="88"/>
        <v>7.0634920634920606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42622.12290509259</v>
      </c>
      <c r="T1421" s="10">
        <f t="shared" si="91"/>
        <v>42652.12290509259</v>
      </c>
    </row>
    <row r="1422" spans="1:20" ht="18" x14ac:dyDescent="0.25">
      <c r="A1422" s="6">
        <f t="shared" si="88"/>
        <v>2.7272727272727226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42524.334328703706</v>
      </c>
      <c r="T1422" s="10">
        <f t="shared" si="91"/>
        <v>42549.334328703706</v>
      </c>
    </row>
    <row r="1423" spans="1:20" ht="49" x14ac:dyDescent="0.25">
      <c r="A1423" s="6">
        <f t="shared" si="88"/>
        <v>0.10000000000000009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42013.582280092589</v>
      </c>
      <c r="T1423" s="10">
        <f t="shared" si="91"/>
        <v>42043.582280092589</v>
      </c>
    </row>
    <row r="1424" spans="1:20" ht="49" x14ac:dyDescent="0.25">
      <c r="A1424" s="6">
        <f t="shared" si="88"/>
        <v>0.10400000000000409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42603.906296296293</v>
      </c>
      <c r="T1424" s="10">
        <f t="shared" si="91"/>
        <v>42633.906296296293</v>
      </c>
    </row>
    <row r="1425" spans="1:20" ht="49" x14ac:dyDescent="0.25">
      <c r="A1425" s="6">
        <f t="shared" si="88"/>
        <v>0.33333333333332993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42340.026979166665</v>
      </c>
      <c r="T1425" s="10">
        <f t="shared" si="91"/>
        <v>42370.026979166665</v>
      </c>
    </row>
    <row r="1426" spans="1:20" ht="49" x14ac:dyDescent="0.25">
      <c r="A1426" s="6">
        <f t="shared" si="88"/>
        <v>20.36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42676.384282407402</v>
      </c>
      <c r="T1426" s="10">
        <f t="shared" si="91"/>
        <v>42689.425949074073</v>
      </c>
    </row>
    <row r="1427" spans="1:20" ht="49" x14ac:dyDescent="0.25">
      <c r="A1427" s="6">
        <f t="shared" si="88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42092.798136574071</v>
      </c>
      <c r="T1427" s="10">
        <f t="shared" si="91"/>
        <v>42122.798136574071</v>
      </c>
    </row>
    <row r="1428" spans="1:20" ht="49" x14ac:dyDescent="0.25">
      <c r="A1428" s="6">
        <f t="shared" si="88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42180.056944444441</v>
      </c>
      <c r="T1428" s="10">
        <f t="shared" si="91"/>
        <v>42240.056944444441</v>
      </c>
    </row>
    <row r="1429" spans="1:20" ht="49" x14ac:dyDescent="0.25">
      <c r="A1429" s="6">
        <f t="shared" si="88"/>
        <v>8.379999999999999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42601.518344907403</v>
      </c>
      <c r="T1429" s="10">
        <f t="shared" si="91"/>
        <v>42631.518344907403</v>
      </c>
    </row>
    <row r="1430" spans="1:20" ht="49" x14ac:dyDescent="0.25">
      <c r="A1430" s="6">
        <f t="shared" si="88"/>
        <v>4.5000000000000036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42432.046493055554</v>
      </c>
      <c r="T1430" s="10">
        <f t="shared" si="91"/>
        <v>42462.004826388882</v>
      </c>
    </row>
    <row r="1431" spans="1:20" ht="33" x14ac:dyDescent="0.25">
      <c r="A1431" s="6">
        <f t="shared" si="88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42073.727337962955</v>
      </c>
      <c r="T1431" s="10">
        <f t="shared" si="91"/>
        <v>42103.727337962955</v>
      </c>
    </row>
    <row r="1432" spans="1:20" ht="49" x14ac:dyDescent="0.25">
      <c r="A1432" s="6">
        <f t="shared" si="88"/>
        <v>8.06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41961.480185185181</v>
      </c>
      <c r="T1432" s="10">
        <f t="shared" si="91"/>
        <v>41992.480185185181</v>
      </c>
    </row>
    <row r="1433" spans="1:20" ht="49" x14ac:dyDescent="0.25">
      <c r="A1433" s="6">
        <f t="shared" si="88"/>
        <v>31.947058823529417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42303.877499999995</v>
      </c>
      <c r="T1433" s="10">
        <f t="shared" si="91"/>
        <v>42333.919166666667</v>
      </c>
    </row>
    <row r="1434" spans="1:20" ht="49" x14ac:dyDescent="0.25">
      <c r="A1434" s="6">
        <f t="shared" si="88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42175.447083333333</v>
      </c>
      <c r="T1434" s="10">
        <f t="shared" si="91"/>
        <v>42205.447083333333</v>
      </c>
    </row>
    <row r="1435" spans="1:20" ht="49" x14ac:dyDescent="0.25">
      <c r="A1435" s="6">
        <f t="shared" si="88"/>
        <v>6.7083333333333384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42673.292534722219</v>
      </c>
      <c r="T1435" s="10">
        <f t="shared" si="91"/>
        <v>42714.124999999993</v>
      </c>
    </row>
    <row r="1436" spans="1:20" ht="49" x14ac:dyDescent="0.25">
      <c r="A1436" s="6">
        <f t="shared" si="88"/>
        <v>9.9878048780487774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42142.433773148143</v>
      </c>
      <c r="T1436" s="10">
        <f t="shared" si="91"/>
        <v>42163.291666666664</v>
      </c>
    </row>
    <row r="1437" spans="1:20" ht="33" x14ac:dyDescent="0.25">
      <c r="A1437" s="6">
        <f t="shared" si="88"/>
        <v>0.10000000000000009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42258.44699074074</v>
      </c>
      <c r="T1437" s="10">
        <f t="shared" si="91"/>
        <v>42288.44699074074</v>
      </c>
    </row>
    <row r="1438" spans="1:20" ht="49" x14ac:dyDescent="0.25">
      <c r="A1438" s="6">
        <f t="shared" si="88"/>
        <v>0.77000000000000401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42391.016863425924</v>
      </c>
      <c r="T1438" s="10">
        <f t="shared" si="91"/>
        <v>42421.016863425924</v>
      </c>
    </row>
    <row r="1439" spans="1:20" ht="49" x14ac:dyDescent="0.25">
      <c r="A1439" s="6">
        <f t="shared" si="88"/>
        <v>26.900000000000002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41796.19836805555</v>
      </c>
      <c r="T1439" s="10">
        <f t="shared" si="91"/>
        <v>41832.874305555553</v>
      </c>
    </row>
    <row r="1440" spans="1:20" ht="49" x14ac:dyDescent="0.25">
      <c r="A1440" s="6">
        <f t="shared" si="88"/>
        <v>3.0000000000000027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42457.538182870368</v>
      </c>
      <c r="T1440" s="10">
        <f t="shared" si="91"/>
        <v>42487.246527777774</v>
      </c>
    </row>
    <row r="1441" spans="1:20" ht="49" x14ac:dyDescent="0.25">
      <c r="A1441" s="6">
        <f t="shared" si="88"/>
        <v>6.6055045871559637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42040.496539351843</v>
      </c>
      <c r="T1441" s="10">
        <f t="shared" si="91"/>
        <v>42070.496539351843</v>
      </c>
    </row>
    <row r="1442" spans="1:20" ht="49" x14ac:dyDescent="0.25">
      <c r="A1442" s="6">
        <f t="shared" si="88"/>
        <v>7.6923076923085532E-3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42486.415081018517</v>
      </c>
      <c r="T1442" s="10">
        <f t="shared" si="91"/>
        <v>42516.415081018517</v>
      </c>
    </row>
    <row r="1443" spans="1:20" ht="49" x14ac:dyDescent="0.25">
      <c r="A1443" s="6">
        <f t="shared" si="88"/>
        <v>1.1222222222222245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42198.432511574072</v>
      </c>
      <c r="T1443" s="10">
        <f t="shared" si="91"/>
        <v>42258.432511574072</v>
      </c>
    </row>
    <row r="1444" spans="1:20" ht="49" x14ac:dyDescent="0.25">
      <c r="A1444" s="6">
        <f t="shared" si="88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42485.312013888884</v>
      </c>
      <c r="T1444" s="10">
        <f t="shared" si="91"/>
        <v>42515.312013888884</v>
      </c>
    </row>
    <row r="1445" spans="1:20" ht="49" x14ac:dyDescent="0.25">
      <c r="A1445" s="6">
        <f t="shared" si="88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42707.59269675926</v>
      </c>
      <c r="T1445" s="10">
        <f t="shared" si="91"/>
        <v>42737.59269675926</v>
      </c>
    </row>
    <row r="1446" spans="1:20" ht="33" x14ac:dyDescent="0.25">
      <c r="A1446" s="6">
        <f t="shared" si="88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42199.540069444447</v>
      </c>
      <c r="T1446" s="10">
        <f t="shared" si="91"/>
        <v>42259.540069444447</v>
      </c>
    </row>
    <row r="1447" spans="1:20" ht="49" x14ac:dyDescent="0.25">
      <c r="A1447" s="6">
        <f t="shared" si="88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42139.208969907406</v>
      </c>
      <c r="T1447" s="10">
        <f t="shared" si="91"/>
        <v>42169.208969907406</v>
      </c>
    </row>
    <row r="1448" spans="1:20" ht="49" x14ac:dyDescent="0.25">
      <c r="A1448" s="6">
        <f t="shared" si="88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42461.114328703705</v>
      </c>
      <c r="T1448" s="10">
        <f t="shared" si="91"/>
        <v>42481.114328703705</v>
      </c>
    </row>
    <row r="1449" spans="1:20" ht="33" x14ac:dyDescent="0.25">
      <c r="A1449" s="6">
        <f t="shared" si="88"/>
        <v>1.4999999999998348E-2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42529.39738425926</v>
      </c>
      <c r="T1449" s="10">
        <f t="shared" si="91"/>
        <v>42559.39738425926</v>
      </c>
    </row>
    <row r="1450" spans="1:20" ht="49" x14ac:dyDescent="0.25">
      <c r="A1450" s="6">
        <f t="shared" si="88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42115.603217592587</v>
      </c>
      <c r="T1450" s="10">
        <f t="shared" si="91"/>
        <v>42145.892361111109</v>
      </c>
    </row>
    <row r="1451" spans="1:20" ht="49" x14ac:dyDescent="0.25">
      <c r="A1451" s="6">
        <f t="shared" si="88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42086.478067129625</v>
      </c>
      <c r="T1451" s="10">
        <f t="shared" si="91"/>
        <v>42134.478067129625</v>
      </c>
    </row>
    <row r="1452" spans="1:20" ht="49" x14ac:dyDescent="0.25">
      <c r="A1452" s="6">
        <f t="shared" si="88"/>
        <v>9.9999999999544897E-4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42389.837928240733</v>
      </c>
      <c r="T1452" s="10">
        <f t="shared" si="91"/>
        <v>42419.837928240733</v>
      </c>
    </row>
    <row r="1453" spans="1:20" ht="33" x14ac:dyDescent="0.25">
      <c r="A1453" s="6">
        <f t="shared" si="88"/>
        <v>1.0554089709757797E-2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41931.62568287037</v>
      </c>
      <c r="T1453" s="10">
        <f t="shared" si="91"/>
        <v>41961.667349537034</v>
      </c>
    </row>
    <row r="1454" spans="1:20" ht="33" x14ac:dyDescent="0.25">
      <c r="A1454" s="6">
        <f t="shared" si="88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41818.369942129626</v>
      </c>
      <c r="T1454" s="10">
        <f t="shared" si="91"/>
        <v>41848.369942129626</v>
      </c>
    </row>
    <row r="1455" spans="1:20" ht="49" x14ac:dyDescent="0.25">
      <c r="A1455" s="6">
        <f t="shared" si="88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42795.362812499996</v>
      </c>
      <c r="T1455" s="10">
        <f t="shared" si="91"/>
        <v>42840.321145833332</v>
      </c>
    </row>
    <row r="1456" spans="1:20" ht="49" x14ac:dyDescent="0.25">
      <c r="A1456" s="6">
        <f t="shared" si="88"/>
        <v>0.85714285714285632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42463.533333333333</v>
      </c>
      <c r="T1456" s="10">
        <f t="shared" si="91"/>
        <v>42484.582638888889</v>
      </c>
    </row>
    <row r="1457" spans="1:20" ht="49" x14ac:dyDescent="0.25">
      <c r="A1457" s="6">
        <f t="shared" si="88"/>
        <v>10.499999999999998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41832.33935185185</v>
      </c>
      <c r="T1457" s="10">
        <f t="shared" si="91"/>
        <v>41887.235416666663</v>
      </c>
    </row>
    <row r="1458" spans="1:20" ht="18" x14ac:dyDescent="0.25">
      <c r="A1458" s="6">
        <f t="shared" si="88"/>
        <v>2.9000000000000026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42708.335243055553</v>
      </c>
      <c r="T1458" s="10">
        <f t="shared" si="91"/>
        <v>42738.335243055553</v>
      </c>
    </row>
    <row r="1459" spans="1:20" ht="33" x14ac:dyDescent="0.25">
      <c r="A1459" s="6">
        <f t="shared" si="88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42289.563009259255</v>
      </c>
      <c r="T1459" s="10">
        <f t="shared" si="91"/>
        <v>42319.604675925926</v>
      </c>
    </row>
    <row r="1460" spans="1:20" ht="49" x14ac:dyDescent="0.25">
      <c r="A1460" s="6">
        <f t="shared" si="88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41831.37222222222</v>
      </c>
      <c r="T1460" s="10">
        <f t="shared" si="91"/>
        <v>41861.833333333328</v>
      </c>
    </row>
    <row r="1461" spans="1:20" ht="49" x14ac:dyDescent="0.25">
      <c r="A1461" s="6">
        <f t="shared" si="88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42311.871481481481</v>
      </c>
      <c r="T1461" s="10">
        <f t="shared" si="91"/>
        <v>42340.392361111109</v>
      </c>
    </row>
    <row r="1462" spans="1:20" ht="49" x14ac:dyDescent="0.25">
      <c r="A1462" s="6">
        <f t="shared" si="88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41915.563634259255</v>
      </c>
      <c r="T1462" s="10">
        <f t="shared" si="91"/>
        <v>41973.656249999993</v>
      </c>
    </row>
    <row r="1463" spans="1:20" ht="33" x14ac:dyDescent="0.25">
      <c r="A1463" s="6">
        <f t="shared" si="88"/>
        <v>101.24459999999999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41899.311967592592</v>
      </c>
      <c r="T1463" s="10">
        <f t="shared" si="91"/>
        <v>41932.666666666664</v>
      </c>
    </row>
    <row r="1464" spans="1:20" ht="33" x14ac:dyDescent="0.25">
      <c r="A1464" s="6">
        <f t="shared" si="88"/>
        <v>108.5175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41344.329525462963</v>
      </c>
      <c r="T1464" s="10">
        <f t="shared" si="91"/>
        <v>41374.329525462963</v>
      </c>
    </row>
    <row r="1465" spans="1:20" ht="49" x14ac:dyDescent="0.25">
      <c r="A1465" s="6">
        <f t="shared" si="88"/>
        <v>147.66666666666666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41326.577986111108</v>
      </c>
      <c r="T1465" s="10">
        <f t="shared" si="91"/>
        <v>41371.536319444444</v>
      </c>
    </row>
    <row r="1466" spans="1:20" ht="18" x14ac:dyDescent="0.25">
      <c r="A1466" s="6">
        <f t="shared" si="88"/>
        <v>163.20000000000002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41291.328217592592</v>
      </c>
      <c r="T1466" s="10">
        <f t="shared" si="91"/>
        <v>41321.328217592592</v>
      </c>
    </row>
    <row r="1467" spans="1:20" ht="49" x14ac:dyDescent="0.25">
      <c r="A1467" s="6">
        <f t="shared" si="88"/>
        <v>456.41449999999998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40959.401064814811</v>
      </c>
      <c r="T1467" s="10">
        <f t="shared" si="91"/>
        <v>40989.791666666664</v>
      </c>
    </row>
    <row r="1468" spans="1:20" ht="49" x14ac:dyDescent="0.25">
      <c r="A1468" s="6">
        <f t="shared" si="88"/>
        <v>107.87731249999999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42339.838726851849</v>
      </c>
      <c r="T1468" s="10">
        <f t="shared" si="91"/>
        <v>42380.874999999993</v>
      </c>
    </row>
    <row r="1469" spans="1:20" ht="33" x14ac:dyDescent="0.25">
      <c r="A1469" s="6">
        <f t="shared" si="88"/>
        <v>115.08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40933.468576388885</v>
      </c>
      <c r="T1469" s="10">
        <f t="shared" si="91"/>
        <v>40993.42690972222</v>
      </c>
    </row>
    <row r="1470" spans="1:20" ht="49" x14ac:dyDescent="0.25">
      <c r="A1470" s="6">
        <f t="shared" si="88"/>
        <v>102.36842105263158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40645.681122685186</v>
      </c>
      <c r="T1470" s="10">
        <f t="shared" si="91"/>
        <v>40705.681122685186</v>
      </c>
    </row>
    <row r="1471" spans="1:20" ht="33" x14ac:dyDescent="0.25">
      <c r="A1471" s="6">
        <f t="shared" si="88"/>
        <v>108.42485875706214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41290.265150462961</v>
      </c>
      <c r="T1471" s="10">
        <f t="shared" si="91"/>
        <v>41320.265150462961</v>
      </c>
    </row>
    <row r="1472" spans="1:20" ht="49" x14ac:dyDescent="0.25">
      <c r="A1472" s="6">
        <f t="shared" si="88"/>
        <v>125.13333333333334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41250.493784722217</v>
      </c>
      <c r="T1472" s="10">
        <f t="shared" si="91"/>
        <v>41271.493784722217</v>
      </c>
    </row>
    <row r="1473" spans="1:20" ht="49" x14ac:dyDescent="0.25">
      <c r="A1473" s="6">
        <f t="shared" si="88"/>
        <v>103.840625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42073.624236111107</v>
      </c>
      <c r="T1473" s="10">
        <f t="shared" si="91"/>
        <v>42103.624236111107</v>
      </c>
    </row>
    <row r="1474" spans="1:20" ht="49" x14ac:dyDescent="0.25">
      <c r="A1474" s="6">
        <f t="shared" si="88"/>
        <v>138.70400000000001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41533.20952546296</v>
      </c>
      <c r="T1474" s="10">
        <f t="shared" si="91"/>
        <v>41563.20952546296</v>
      </c>
    </row>
    <row r="1475" spans="1:20" ht="18" x14ac:dyDescent="0.25">
      <c r="A1475" s="6">
        <f t="shared" ref="A1475:A1538" si="92">((F1475-E1475)/E1475+1)*100</f>
        <v>120.51600000000001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>
        <f t="shared" ref="P1475:P1538" si="93">F1475/M1475</f>
        <v>38.462553191489363</v>
      </c>
      <c r="Q1475" t="s">
        <v>8322</v>
      </c>
      <c r="R1475" t="s">
        <v>8342</v>
      </c>
      <c r="S1475" s="10">
        <f t="shared" ref="S1475:S1538" si="94">(((K1475/60)/60)/24)+DATE(1970,1,1)+(-8/24)</f>
        <v>40939.646284722221</v>
      </c>
      <c r="T1475" s="10">
        <f t="shared" ref="T1475:T1538" si="95">(((J1475/60)/60)/24)+DATE(1970,1,1)+(-8/24)</f>
        <v>40969.646284722221</v>
      </c>
    </row>
    <row r="1476" spans="1:20" ht="49" x14ac:dyDescent="0.25">
      <c r="A1476" s="6">
        <f t="shared" si="92"/>
        <v>112.26666666666667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41500.394583333327</v>
      </c>
      <c r="T1476" s="10">
        <f t="shared" si="95"/>
        <v>41530.394583333327</v>
      </c>
    </row>
    <row r="1477" spans="1:20" ht="49" x14ac:dyDescent="0.25">
      <c r="A1477" s="6">
        <f t="shared" si="92"/>
        <v>188.66966666666667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41960.389618055553</v>
      </c>
      <c r="T1477" s="10">
        <f t="shared" si="95"/>
        <v>41992.874305555553</v>
      </c>
    </row>
    <row r="1478" spans="1:20" ht="33" x14ac:dyDescent="0.25">
      <c r="A1478" s="6">
        <f t="shared" si="92"/>
        <v>661.55466666666666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40765.708587962959</v>
      </c>
      <c r="T1478" s="10">
        <f t="shared" si="95"/>
        <v>40795.708587962959</v>
      </c>
    </row>
    <row r="1479" spans="1:20" ht="49" x14ac:dyDescent="0.25">
      <c r="A1479" s="6">
        <f t="shared" si="92"/>
        <v>111.31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40840.282453703701</v>
      </c>
      <c r="T1479" s="10">
        <f t="shared" si="95"/>
        <v>40899.791666666664</v>
      </c>
    </row>
    <row r="1480" spans="1:20" ht="49" x14ac:dyDescent="0.25">
      <c r="A1480" s="6">
        <f t="shared" si="92"/>
        <v>1181.6142199999999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41394.538344907407</v>
      </c>
      <c r="T1480" s="10">
        <f t="shared" si="95"/>
        <v>41408.538344907407</v>
      </c>
    </row>
    <row r="1481" spans="1:20" ht="49" x14ac:dyDescent="0.25">
      <c r="A1481" s="6">
        <f t="shared" si="92"/>
        <v>137.375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41754.411909722221</v>
      </c>
      <c r="T1481" s="10">
        <f t="shared" si="95"/>
        <v>41768.832638888889</v>
      </c>
    </row>
    <row r="1482" spans="1:20" ht="49" x14ac:dyDescent="0.25">
      <c r="A1482" s="6">
        <f t="shared" si="92"/>
        <v>117.04040000000001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41464.600682870368</v>
      </c>
      <c r="T1482" s="10">
        <f t="shared" si="95"/>
        <v>41481.375</v>
      </c>
    </row>
    <row r="1483" spans="1:20" ht="49" x14ac:dyDescent="0.25">
      <c r="A1483" s="6">
        <f t="shared" si="92"/>
        <v>2.1000000000000019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41550.589641203704</v>
      </c>
      <c r="T1483" s="10">
        <f t="shared" si="95"/>
        <v>41580.589641203704</v>
      </c>
    </row>
    <row r="1484" spans="1:20" ht="49" x14ac:dyDescent="0.25">
      <c r="A1484" s="6">
        <f t="shared" si="92"/>
        <v>0.10000000000000009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41136.524722222224</v>
      </c>
      <c r="T1484" s="10">
        <f t="shared" si="95"/>
        <v>41158.993749999994</v>
      </c>
    </row>
    <row r="1485" spans="1:20" ht="49" x14ac:dyDescent="0.25">
      <c r="A1485" s="6">
        <f t="shared" si="92"/>
        <v>0.71428571428571175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42547.859664351847</v>
      </c>
      <c r="T1485" s="10">
        <f t="shared" si="95"/>
        <v>42572.859664351847</v>
      </c>
    </row>
    <row r="1486" spans="1:20" ht="18" x14ac:dyDescent="0.25">
      <c r="A1486" s="6">
        <f t="shared" si="92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41052.867627314808</v>
      </c>
      <c r="T1486" s="10">
        <f t="shared" si="95"/>
        <v>41111.285416666666</v>
      </c>
    </row>
    <row r="1487" spans="1:20" ht="49" x14ac:dyDescent="0.25">
      <c r="A1487" s="6">
        <f t="shared" si="92"/>
        <v>2.2388059701492491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42130.462650462963</v>
      </c>
      <c r="T1487" s="10">
        <f t="shared" si="95"/>
        <v>42175.462650462963</v>
      </c>
    </row>
    <row r="1488" spans="1:20" ht="49" x14ac:dyDescent="0.25">
      <c r="A1488" s="6">
        <f t="shared" si="92"/>
        <v>0.23999999999999577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42031.835196759253</v>
      </c>
      <c r="T1488" s="10">
        <f t="shared" si="95"/>
        <v>42061.835196759253</v>
      </c>
    </row>
    <row r="1489" spans="1:20" ht="49" x14ac:dyDescent="0.25">
      <c r="A1489" s="6">
        <f t="shared" si="92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42554.584155092591</v>
      </c>
      <c r="T1489" s="10">
        <f t="shared" si="95"/>
        <v>42584.584155092591</v>
      </c>
    </row>
    <row r="1490" spans="1:20" ht="49" x14ac:dyDescent="0.25">
      <c r="A1490" s="6">
        <f t="shared" si="92"/>
        <v>2.4000000000000021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41614.229861111111</v>
      </c>
      <c r="T1490" s="10">
        <f t="shared" si="95"/>
        <v>41644.229861111111</v>
      </c>
    </row>
    <row r="1491" spans="1:20" ht="49" x14ac:dyDescent="0.25">
      <c r="A1491" s="6">
        <f t="shared" si="92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41198.278379629628</v>
      </c>
      <c r="T1491" s="10">
        <f t="shared" si="95"/>
        <v>41228.320046296292</v>
      </c>
    </row>
    <row r="1492" spans="1:20" ht="49" x14ac:dyDescent="0.25">
      <c r="A1492" s="6">
        <f t="shared" si="92"/>
        <v>30.862068965517242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41520.227708333332</v>
      </c>
      <c r="T1492" s="10">
        <f t="shared" si="95"/>
        <v>41549.227708333332</v>
      </c>
    </row>
    <row r="1493" spans="1:20" ht="33" x14ac:dyDescent="0.25">
      <c r="A1493" s="6">
        <f t="shared" si="92"/>
        <v>8.3333333333333375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41991.380127314813</v>
      </c>
      <c r="T1493" s="10">
        <f t="shared" si="95"/>
        <v>42050.318055555552</v>
      </c>
    </row>
    <row r="1494" spans="1:20" ht="49" x14ac:dyDescent="0.25">
      <c r="A1494" s="6">
        <f t="shared" si="92"/>
        <v>0.74999999999999512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40682.551458333335</v>
      </c>
      <c r="T1494" s="10">
        <f t="shared" si="95"/>
        <v>40712.551458333335</v>
      </c>
    </row>
    <row r="1495" spans="1:20" ht="33" x14ac:dyDescent="0.25">
      <c r="A1495" s="6">
        <f t="shared" si="92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41411.533275462964</v>
      </c>
      <c r="T1495" s="10">
        <f t="shared" si="95"/>
        <v>41441.533275462964</v>
      </c>
    </row>
    <row r="1496" spans="1:20" ht="49" x14ac:dyDescent="0.25">
      <c r="A1496" s="6">
        <f t="shared" si="92"/>
        <v>8.8999999999999968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42067.389039351845</v>
      </c>
      <c r="T1496" s="10">
        <f t="shared" si="95"/>
        <v>42097.318055555552</v>
      </c>
    </row>
    <row r="1497" spans="1:20" ht="33" x14ac:dyDescent="0.25">
      <c r="A1497" s="6">
        <f t="shared" si="92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40752.456377314811</v>
      </c>
      <c r="T1497" s="10">
        <f t="shared" si="95"/>
        <v>40782.456377314811</v>
      </c>
    </row>
    <row r="1498" spans="1:20" ht="49" x14ac:dyDescent="0.25">
      <c r="A1498" s="6">
        <f t="shared" si="92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41838.141886574071</v>
      </c>
      <c r="T1498" s="10">
        <f t="shared" si="95"/>
        <v>41898.141886574071</v>
      </c>
    </row>
    <row r="1499" spans="1:20" ht="49" x14ac:dyDescent="0.25">
      <c r="A1499" s="6">
        <f t="shared" si="92"/>
        <v>6.6666666666659324E-3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41444.309282407405</v>
      </c>
      <c r="T1499" s="10">
        <f t="shared" si="95"/>
        <v>41486.488194444442</v>
      </c>
    </row>
    <row r="1500" spans="1:20" ht="49" x14ac:dyDescent="0.25">
      <c r="A1500" s="6">
        <f t="shared" si="92"/>
        <v>1.9000000000000017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41840.650208333333</v>
      </c>
      <c r="T1500" s="10">
        <f t="shared" si="95"/>
        <v>41885.650208333333</v>
      </c>
    </row>
    <row r="1501" spans="1:20" ht="49" x14ac:dyDescent="0.25">
      <c r="A1501" s="6">
        <f t="shared" si="92"/>
        <v>0.24999999999999467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42526.673993055556</v>
      </c>
      <c r="T1501" s="10">
        <f t="shared" si="95"/>
        <v>42586.673993055556</v>
      </c>
    </row>
    <row r="1502" spans="1:20" ht="49" x14ac:dyDescent="0.25">
      <c r="A1502" s="6">
        <f t="shared" si="92"/>
        <v>25.035714285714285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41365.57126157407</v>
      </c>
      <c r="T1502" s="10">
        <f t="shared" si="95"/>
        <v>41395.57126157407</v>
      </c>
    </row>
    <row r="1503" spans="1:20" ht="33" x14ac:dyDescent="0.25">
      <c r="A1503" s="6">
        <f t="shared" si="92"/>
        <v>166.33076923076922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42163.2502662037</v>
      </c>
      <c r="T1503" s="10">
        <f t="shared" si="95"/>
        <v>42193.2502662037</v>
      </c>
    </row>
    <row r="1504" spans="1:20" ht="49" x14ac:dyDescent="0.25">
      <c r="A1504" s="6">
        <f t="shared" si="92"/>
        <v>101.44545454545455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42426.20925925926</v>
      </c>
      <c r="T1504" s="10">
        <f t="shared" si="95"/>
        <v>42454.583333333336</v>
      </c>
    </row>
    <row r="1505" spans="1:20" ht="49" x14ac:dyDescent="0.25">
      <c r="A1505" s="6">
        <f t="shared" si="92"/>
        <v>107.89146666666667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42606.01390046296</v>
      </c>
      <c r="T1505" s="10">
        <f t="shared" si="95"/>
        <v>42666.01390046296</v>
      </c>
    </row>
    <row r="1506" spans="1:20" ht="33" x14ac:dyDescent="0.25">
      <c r="A1506" s="6">
        <f t="shared" si="92"/>
        <v>277.93846153846158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41772.32435185185</v>
      </c>
      <c r="T1506" s="10">
        <f t="shared" si="95"/>
        <v>41800.022916666661</v>
      </c>
    </row>
    <row r="1507" spans="1:20" ht="49" x14ac:dyDescent="0.25">
      <c r="A1507" s="6">
        <f t="shared" si="92"/>
        <v>103.58125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42414.109988425924</v>
      </c>
      <c r="T1507" s="10">
        <f t="shared" si="95"/>
        <v>42451.500694444439</v>
      </c>
    </row>
    <row r="1508" spans="1:20" ht="49" x14ac:dyDescent="0.25">
      <c r="A1508" s="6">
        <f t="shared" si="92"/>
        <v>111.4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41814.452592592592</v>
      </c>
      <c r="T1508" s="10">
        <f t="shared" si="95"/>
        <v>41844.452592592592</v>
      </c>
    </row>
    <row r="1509" spans="1:20" ht="49" x14ac:dyDescent="0.25">
      <c r="A1509" s="6">
        <f t="shared" si="92"/>
        <v>215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40254.117002314815</v>
      </c>
      <c r="T1509" s="10">
        <f t="shared" si="95"/>
        <v>40313.006944444445</v>
      </c>
    </row>
    <row r="1510" spans="1:20" ht="49" x14ac:dyDescent="0.25">
      <c r="A1510" s="6">
        <f t="shared" si="92"/>
        <v>110.76216216216217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41786.281030092592</v>
      </c>
      <c r="T1510" s="10">
        <f t="shared" si="95"/>
        <v>41817.281030092592</v>
      </c>
    </row>
    <row r="1511" spans="1:20" ht="49" x14ac:dyDescent="0.25">
      <c r="A1511" s="6">
        <f t="shared" si="92"/>
        <v>123.64125714285714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42751.200057870366</v>
      </c>
      <c r="T1511" s="10">
        <f t="shared" si="95"/>
        <v>42780.624305555553</v>
      </c>
    </row>
    <row r="1512" spans="1:20" ht="49" x14ac:dyDescent="0.25">
      <c r="A1512" s="6">
        <f t="shared" si="92"/>
        <v>101.03500000000001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41809.051828703698</v>
      </c>
      <c r="T1512" s="10">
        <f t="shared" si="95"/>
        <v>41839.051828703698</v>
      </c>
    </row>
    <row r="1513" spans="1:20" ht="49" x14ac:dyDescent="0.25">
      <c r="A1513" s="6">
        <f t="shared" si="92"/>
        <v>111.79285714285714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42296.250046296293</v>
      </c>
      <c r="T1513" s="10">
        <f t="shared" si="95"/>
        <v>42326.291712962957</v>
      </c>
    </row>
    <row r="1514" spans="1:20" ht="49" x14ac:dyDescent="0.25">
      <c r="A1514" s="6">
        <f t="shared" si="92"/>
        <v>558.7714285714286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42741.351145833331</v>
      </c>
      <c r="T1514" s="10">
        <f t="shared" si="95"/>
        <v>42771.351145833331</v>
      </c>
    </row>
    <row r="1515" spans="1:20" ht="49" x14ac:dyDescent="0.25">
      <c r="A1515" s="6">
        <f t="shared" si="92"/>
        <v>150.01875000000001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41806.30400462963</v>
      </c>
      <c r="T1515" s="10">
        <f t="shared" si="95"/>
        <v>41836.30400462963</v>
      </c>
    </row>
    <row r="1516" spans="1:20" ht="49" x14ac:dyDescent="0.25">
      <c r="A1516" s="6">
        <f t="shared" si="92"/>
        <v>106.476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42234.264351851853</v>
      </c>
      <c r="T1516" s="10">
        <f t="shared" si="95"/>
        <v>42274.264351851853</v>
      </c>
    </row>
    <row r="1517" spans="1:20" ht="49" x14ac:dyDescent="0.25">
      <c r="A1517" s="6">
        <f t="shared" si="92"/>
        <v>157.18899999999999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42414.92010416666</v>
      </c>
      <c r="T1517" s="10">
        <f t="shared" si="95"/>
        <v>42444.878437499996</v>
      </c>
    </row>
    <row r="1518" spans="1:20" ht="49" x14ac:dyDescent="0.25">
      <c r="A1518" s="6">
        <f t="shared" si="92"/>
        <v>108.65882352941176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42619.133009259262</v>
      </c>
      <c r="T1518" s="10">
        <f t="shared" si="95"/>
        <v>42649.249999999993</v>
      </c>
    </row>
    <row r="1519" spans="1:20" ht="49" x14ac:dyDescent="0.25">
      <c r="A1519" s="6">
        <f t="shared" si="92"/>
        <v>161.98000000000002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41948.233252314814</v>
      </c>
      <c r="T1519" s="10">
        <f t="shared" si="95"/>
        <v>41978.916666666664</v>
      </c>
    </row>
    <row r="1520" spans="1:20" ht="33" x14ac:dyDescent="0.25">
      <c r="A1520" s="6">
        <f t="shared" si="92"/>
        <v>205.36666666666665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41760.486712962964</v>
      </c>
      <c r="T1520" s="10">
        <f t="shared" si="95"/>
        <v>41790.486712962964</v>
      </c>
    </row>
    <row r="1521" spans="1:20" ht="49" x14ac:dyDescent="0.25">
      <c r="A1521" s="6">
        <f t="shared" si="92"/>
        <v>103.36388888888889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41782.408368055556</v>
      </c>
      <c r="T1521" s="10">
        <f t="shared" si="95"/>
        <v>41810.582638888889</v>
      </c>
    </row>
    <row r="1522" spans="1:20" ht="33" x14ac:dyDescent="0.25">
      <c r="A1522" s="6">
        <f t="shared" si="92"/>
        <v>103.47222222222223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41955.524456018517</v>
      </c>
      <c r="T1522" s="10">
        <f t="shared" si="95"/>
        <v>41991.833333333336</v>
      </c>
    </row>
    <row r="1523" spans="1:20" ht="49" x14ac:dyDescent="0.25">
      <c r="A1523" s="6">
        <f t="shared" si="92"/>
        <v>106.81333333333333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42492.834386574068</v>
      </c>
      <c r="T1523" s="10">
        <f t="shared" si="95"/>
        <v>42527.834386574068</v>
      </c>
    </row>
    <row r="1524" spans="1:20" ht="49" x14ac:dyDescent="0.25">
      <c r="A1524" s="6">
        <f t="shared" si="92"/>
        <v>138.96574712643678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41899.496979166666</v>
      </c>
      <c r="T1524" s="10">
        <f t="shared" si="95"/>
        <v>41929.496979166666</v>
      </c>
    </row>
    <row r="1525" spans="1:20" ht="49" x14ac:dyDescent="0.25">
      <c r="A1525" s="6">
        <f t="shared" si="92"/>
        <v>124.84324324324325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41964.418009259258</v>
      </c>
      <c r="T1525" s="10">
        <f t="shared" si="95"/>
        <v>41995.666666666664</v>
      </c>
    </row>
    <row r="1526" spans="1:20" ht="49" x14ac:dyDescent="0.25">
      <c r="A1526" s="6">
        <f t="shared" si="92"/>
        <v>207.00000000000003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42756.167708333327</v>
      </c>
      <c r="T1526" s="10">
        <f t="shared" si="95"/>
        <v>42786.167708333327</v>
      </c>
    </row>
    <row r="1527" spans="1:20" ht="49" x14ac:dyDescent="0.25">
      <c r="A1527" s="6">
        <f t="shared" si="92"/>
        <v>174.00576923076923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42570.369652777772</v>
      </c>
      <c r="T1527" s="10">
        <f t="shared" si="95"/>
        <v>42600.369652777772</v>
      </c>
    </row>
    <row r="1528" spans="1:20" ht="49" x14ac:dyDescent="0.25">
      <c r="A1528" s="6">
        <f t="shared" si="92"/>
        <v>120.32608695652173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42338.942673611113</v>
      </c>
      <c r="T1528" s="10">
        <f t="shared" si="95"/>
        <v>42387.942673611113</v>
      </c>
    </row>
    <row r="1529" spans="1:20" ht="33" x14ac:dyDescent="0.25">
      <c r="A1529" s="6">
        <f t="shared" si="92"/>
        <v>110.44428571428573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42780.267199074071</v>
      </c>
      <c r="T1529" s="10">
        <f t="shared" si="95"/>
        <v>42808.225532407399</v>
      </c>
    </row>
    <row r="1530" spans="1:20" ht="33" x14ac:dyDescent="0.25">
      <c r="A1530" s="6">
        <f t="shared" si="92"/>
        <v>281.56666666666672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42736.399560185186</v>
      </c>
      <c r="T1530" s="10">
        <f t="shared" si="95"/>
        <v>42766.666666666664</v>
      </c>
    </row>
    <row r="1531" spans="1:20" ht="33" x14ac:dyDescent="0.25">
      <c r="A1531" s="6">
        <f t="shared" si="92"/>
        <v>100.67894736842105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42052.295370370368</v>
      </c>
      <c r="T1531" s="10">
        <f t="shared" si="95"/>
        <v>42082.253703703704</v>
      </c>
    </row>
    <row r="1532" spans="1:20" ht="49" x14ac:dyDescent="0.25">
      <c r="A1532" s="6">
        <f t="shared" si="92"/>
        <v>134.82571428571427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42275.433969907412</v>
      </c>
      <c r="T1532" s="10">
        <f t="shared" si="95"/>
        <v>42300.433969907412</v>
      </c>
    </row>
    <row r="1533" spans="1:20" ht="49" x14ac:dyDescent="0.25">
      <c r="A1533" s="6">
        <f t="shared" si="92"/>
        <v>175.95744680851064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41941.469050925924</v>
      </c>
      <c r="T1533" s="10">
        <f t="shared" si="95"/>
        <v>41973.791666666664</v>
      </c>
    </row>
    <row r="1534" spans="1:20" ht="49" x14ac:dyDescent="0.25">
      <c r="A1534" s="6">
        <f t="shared" si="92"/>
        <v>484.01999999999992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42391.141956018517</v>
      </c>
      <c r="T1534" s="10">
        <f t="shared" si="95"/>
        <v>42415.291666666664</v>
      </c>
    </row>
    <row r="1535" spans="1:20" ht="33" x14ac:dyDescent="0.25">
      <c r="A1535" s="6">
        <f t="shared" si="92"/>
        <v>145.14000000000001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42442.668715277774</v>
      </c>
      <c r="T1535" s="10">
        <f t="shared" si="95"/>
        <v>42491.832638888889</v>
      </c>
    </row>
    <row r="1536" spans="1:20" ht="49" x14ac:dyDescent="0.25">
      <c r="A1536" s="6">
        <f t="shared" si="92"/>
        <v>417.73333333333335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42221.340995370374</v>
      </c>
      <c r="T1536" s="10">
        <f t="shared" si="95"/>
        <v>42251.340995370374</v>
      </c>
    </row>
    <row r="1537" spans="1:20" ht="49" x14ac:dyDescent="0.25">
      <c r="A1537" s="6">
        <f t="shared" si="92"/>
        <v>132.42499999999998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42484.495729166665</v>
      </c>
      <c r="T1537" s="10">
        <f t="shared" si="95"/>
        <v>42513.583333333336</v>
      </c>
    </row>
    <row r="1538" spans="1:20" ht="49" x14ac:dyDescent="0.25">
      <c r="A1538" s="6">
        <f t="shared" si="92"/>
        <v>250.30841666666666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42213.468865740739</v>
      </c>
      <c r="T1538" s="10">
        <f t="shared" si="95"/>
        <v>42243.468865740739</v>
      </c>
    </row>
    <row r="1539" spans="1:20" ht="49" x14ac:dyDescent="0.25">
      <c r="A1539" s="6">
        <f t="shared" ref="A1539:A1602" si="96">((F1539-E1539)/E1539+1)*100</f>
        <v>179.9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>
        <f t="shared" ref="P1539:P1602" si="97">F1539/M1539</f>
        <v>96.375</v>
      </c>
      <c r="Q1539" t="s">
        <v>8338</v>
      </c>
      <c r="R1539" t="s">
        <v>8339</v>
      </c>
      <c r="S1539" s="10">
        <f t="shared" ref="S1539:S1602" si="98">(((K1539/60)/60)/24)+DATE(1970,1,1)+(-8/24)</f>
        <v>42551.981793981475</v>
      </c>
      <c r="T1539" s="10">
        <f t="shared" ref="T1539:T1602" si="99">(((J1539/60)/60)/24)+DATE(1970,1,1)+(-8/24)</f>
        <v>42588.416666666664</v>
      </c>
    </row>
    <row r="1540" spans="1:20" ht="49" x14ac:dyDescent="0.25">
      <c r="A1540" s="6">
        <f t="shared" si="96"/>
        <v>102.62857142857142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41981.44872685185</v>
      </c>
      <c r="T1540" s="10">
        <f t="shared" si="99"/>
        <v>42026.44872685185</v>
      </c>
    </row>
    <row r="1541" spans="1:20" ht="49" x14ac:dyDescent="0.25">
      <c r="A1541" s="6">
        <f t="shared" si="96"/>
        <v>135.98609999999999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42705.585868055547</v>
      </c>
      <c r="T1541" s="10">
        <f t="shared" si="99"/>
        <v>42738.585868055547</v>
      </c>
    </row>
    <row r="1542" spans="1:20" ht="49" x14ac:dyDescent="0.25">
      <c r="A1542" s="6">
        <f t="shared" si="96"/>
        <v>117.86666666666667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41938.673796296294</v>
      </c>
      <c r="T1542" s="10">
        <f t="shared" si="99"/>
        <v>41968.718749999993</v>
      </c>
    </row>
    <row r="1543" spans="1:20" ht="49" x14ac:dyDescent="0.25">
      <c r="A1543" s="6">
        <f t="shared" si="96"/>
        <v>3.3333333333329662E-2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41974.378912037035</v>
      </c>
      <c r="T1543" s="10">
        <f t="shared" si="99"/>
        <v>42004.378912037035</v>
      </c>
    </row>
    <row r="1544" spans="1:20" ht="49" x14ac:dyDescent="0.25">
      <c r="A1544" s="6">
        <f t="shared" si="96"/>
        <v>4.0000000000000036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42170.663194444445</v>
      </c>
      <c r="T1544" s="10">
        <f t="shared" si="99"/>
        <v>42185.663194444445</v>
      </c>
    </row>
    <row r="1545" spans="1:20" ht="49" x14ac:dyDescent="0.25">
      <c r="A1545" s="6">
        <f t="shared" si="96"/>
        <v>0.44444444444444731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41935.176319444443</v>
      </c>
      <c r="T1545" s="10">
        <f t="shared" si="99"/>
        <v>41965.217986111107</v>
      </c>
    </row>
    <row r="1546" spans="1:20" ht="49" x14ac:dyDescent="0.25">
      <c r="A1546" s="6">
        <f t="shared" si="96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42052.717870370368</v>
      </c>
      <c r="T1546" s="10">
        <f t="shared" si="99"/>
        <v>42094.679166666661</v>
      </c>
    </row>
    <row r="1547" spans="1:20" ht="49" x14ac:dyDescent="0.25">
      <c r="A1547" s="6">
        <f t="shared" si="96"/>
        <v>3.3333333333329662E-2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42031.551319444443</v>
      </c>
      <c r="T1547" s="10">
        <f t="shared" si="99"/>
        <v>42065.552777777775</v>
      </c>
    </row>
    <row r="1548" spans="1:20" ht="49" x14ac:dyDescent="0.25">
      <c r="A1548" s="6">
        <f t="shared" si="96"/>
        <v>28.900000000000002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41838.879618055551</v>
      </c>
      <c r="T1548" s="10">
        <f t="shared" si="99"/>
        <v>41898.879618055551</v>
      </c>
    </row>
    <row r="1549" spans="1:20" ht="49" x14ac:dyDescent="0.25">
      <c r="A1549" s="6">
        <f t="shared" si="96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42782.093541666669</v>
      </c>
      <c r="T1549" s="10">
        <f t="shared" si="99"/>
        <v>42789.093541666669</v>
      </c>
    </row>
    <row r="1550" spans="1:20" ht="33" x14ac:dyDescent="0.25">
      <c r="A1550" s="6">
        <f t="shared" si="96"/>
        <v>8.5714285714285747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42286.548842592594</v>
      </c>
      <c r="T1550" s="10">
        <f t="shared" si="99"/>
        <v>42316.590509259251</v>
      </c>
    </row>
    <row r="1551" spans="1:20" ht="49" x14ac:dyDescent="0.25">
      <c r="A1551" s="6">
        <f t="shared" si="96"/>
        <v>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42280.802766203698</v>
      </c>
      <c r="T1551" s="10">
        <f t="shared" si="99"/>
        <v>42310.84443287037</v>
      </c>
    </row>
    <row r="1552" spans="1:20" ht="49" x14ac:dyDescent="0.25">
      <c r="A1552" s="6">
        <f t="shared" si="96"/>
        <v>13.466666666666672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42472.11613425926</v>
      </c>
      <c r="T1552" s="10">
        <f t="shared" si="99"/>
        <v>42502.11613425926</v>
      </c>
    </row>
    <row r="1553" spans="1:20" ht="49" x14ac:dyDescent="0.25">
      <c r="A1553" s="6">
        <f t="shared" si="96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42121.491192129623</v>
      </c>
      <c r="T1553" s="10">
        <f t="shared" si="99"/>
        <v>42151.491192129623</v>
      </c>
    </row>
    <row r="1554" spans="1:20" ht="49" x14ac:dyDescent="0.25">
      <c r="A1554" s="6">
        <f t="shared" si="96"/>
        <v>49.186046511627914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41892.355416666665</v>
      </c>
      <c r="T1554" s="10">
        <f t="shared" si="99"/>
        <v>41912.832638888889</v>
      </c>
    </row>
    <row r="1555" spans="1:20" ht="49" x14ac:dyDescent="0.25">
      <c r="A1555" s="6">
        <f t="shared" si="96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42218.949618055551</v>
      </c>
      <c r="T1555" s="10">
        <f t="shared" si="99"/>
        <v>42248.949618055551</v>
      </c>
    </row>
    <row r="1556" spans="1:20" ht="49" x14ac:dyDescent="0.25">
      <c r="A1556" s="6">
        <f t="shared" si="96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42187.918865740743</v>
      </c>
      <c r="T1556" s="10">
        <f t="shared" si="99"/>
        <v>42217.918865740743</v>
      </c>
    </row>
    <row r="1557" spans="1:20" ht="49" x14ac:dyDescent="0.25">
      <c r="A1557" s="6">
        <f t="shared" si="96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42241.280462962961</v>
      </c>
      <c r="T1557" s="10">
        <f t="shared" si="99"/>
        <v>42264.374999999993</v>
      </c>
    </row>
    <row r="1558" spans="1:20" ht="49" x14ac:dyDescent="0.25">
      <c r="A1558" s="6">
        <f t="shared" si="96"/>
        <v>45.13333333333334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42524.819722222215</v>
      </c>
      <c r="T1558" s="10">
        <f t="shared" si="99"/>
        <v>42554.819722222215</v>
      </c>
    </row>
    <row r="1559" spans="1:20" ht="49" x14ac:dyDescent="0.25">
      <c r="A1559" s="6">
        <f t="shared" si="96"/>
        <v>4.0000000000000036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41871.319826388884</v>
      </c>
      <c r="T1559" s="10">
        <f t="shared" si="99"/>
        <v>41902.319826388884</v>
      </c>
    </row>
    <row r="1560" spans="1:20" ht="33" x14ac:dyDescent="0.25">
      <c r="A1560" s="6">
        <f t="shared" si="96"/>
        <v>4.6666666666666634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42185.064340277771</v>
      </c>
      <c r="T1560" s="10">
        <f t="shared" si="99"/>
        <v>42244.174999999996</v>
      </c>
    </row>
    <row r="1561" spans="1:20" ht="33" x14ac:dyDescent="0.25">
      <c r="A1561" s="6">
        <f t="shared" si="96"/>
        <v>0.33333333333332993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42107.719895833325</v>
      </c>
      <c r="T1561" s="10">
        <f t="shared" si="99"/>
        <v>42122.719895833325</v>
      </c>
    </row>
    <row r="1562" spans="1:20" ht="49" x14ac:dyDescent="0.25">
      <c r="A1562" s="6">
        <f t="shared" si="96"/>
        <v>3.7599999999999967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41935.687418981477</v>
      </c>
      <c r="T1562" s="10">
        <f t="shared" si="99"/>
        <v>41955.729085648149</v>
      </c>
    </row>
    <row r="1563" spans="1:20" ht="49" x14ac:dyDescent="0.25">
      <c r="A1563" s="6">
        <f t="shared" si="96"/>
        <v>0.67000000000000393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41554.708368055552</v>
      </c>
      <c r="T1563" s="10">
        <f t="shared" si="99"/>
        <v>41584.750034722223</v>
      </c>
    </row>
    <row r="1564" spans="1:20" ht="49" x14ac:dyDescent="0.25">
      <c r="A1564" s="6">
        <f t="shared" si="96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40079.232824074068</v>
      </c>
      <c r="T1564" s="10">
        <f t="shared" si="99"/>
        <v>40148.701388888883</v>
      </c>
    </row>
    <row r="1565" spans="1:20" ht="49" x14ac:dyDescent="0.25">
      <c r="A1565" s="6">
        <f t="shared" si="96"/>
        <v>1.4166666666666661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41652.409155092588</v>
      </c>
      <c r="T1565" s="10">
        <f t="shared" si="99"/>
        <v>41712.367488425924</v>
      </c>
    </row>
    <row r="1566" spans="1:20" ht="49" x14ac:dyDescent="0.25">
      <c r="A1566" s="6">
        <f t="shared" si="96"/>
        <v>0.10000000000000009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42121.033668981479</v>
      </c>
      <c r="T1566" s="10">
        <f t="shared" si="99"/>
        <v>42152.503472222219</v>
      </c>
    </row>
    <row r="1567" spans="1:20" ht="49" x14ac:dyDescent="0.25">
      <c r="A1567" s="6">
        <f t="shared" si="96"/>
        <v>2.5000000000000022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40672.396539351852</v>
      </c>
      <c r="T1567" s="10">
        <f t="shared" si="99"/>
        <v>40702.396539351852</v>
      </c>
    </row>
    <row r="1568" spans="1:20" ht="49" x14ac:dyDescent="0.25">
      <c r="A1568" s="6">
        <f t="shared" si="96"/>
        <v>21.250000000000004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42549.583379629628</v>
      </c>
      <c r="T1568" s="10">
        <f t="shared" si="99"/>
        <v>42578.583333333336</v>
      </c>
    </row>
    <row r="1569" spans="1:20" ht="49" x14ac:dyDescent="0.25">
      <c r="A1569" s="6">
        <f t="shared" si="96"/>
        <v>4.1176470588235254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41671.603530092587</v>
      </c>
      <c r="T1569" s="10">
        <f t="shared" si="99"/>
        <v>41686.666666666664</v>
      </c>
    </row>
    <row r="1570" spans="1:20" ht="49" x14ac:dyDescent="0.25">
      <c r="A1570" s="6">
        <f t="shared" si="96"/>
        <v>13.639999999999997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41961.728993055549</v>
      </c>
      <c r="T1570" s="10">
        <f t="shared" si="99"/>
        <v>41996.728993055549</v>
      </c>
    </row>
    <row r="1571" spans="1:20" ht="18" x14ac:dyDescent="0.25">
      <c r="A1571" s="6">
        <f t="shared" si="96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41389.346226851849</v>
      </c>
      <c r="T1571" s="10">
        <f t="shared" si="99"/>
        <v>41419.346226851849</v>
      </c>
    </row>
    <row r="1572" spans="1:20" ht="33" x14ac:dyDescent="0.25">
      <c r="A1572" s="6">
        <f t="shared" si="96"/>
        <v>41.400000000000006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42438.480115740742</v>
      </c>
      <c r="T1572" s="10">
        <f t="shared" si="99"/>
        <v>42468.43844907407</v>
      </c>
    </row>
    <row r="1573" spans="1:20" ht="49" x14ac:dyDescent="0.25">
      <c r="A1573" s="6">
        <f t="shared" si="96"/>
        <v>0.66115702479339067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42144.436145833337</v>
      </c>
      <c r="T1573" s="10">
        <f t="shared" si="99"/>
        <v>42174.436145833337</v>
      </c>
    </row>
    <row r="1574" spans="1:20" ht="49" x14ac:dyDescent="0.25">
      <c r="A1574" s="6">
        <f t="shared" si="96"/>
        <v>5.0000000000000044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42403.699756944443</v>
      </c>
      <c r="T1574" s="10">
        <f t="shared" si="99"/>
        <v>42428.665972222218</v>
      </c>
    </row>
    <row r="1575" spans="1:20" ht="49" x14ac:dyDescent="0.25">
      <c r="A1575" s="6">
        <f t="shared" si="96"/>
        <v>2.4777777777777787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42785.666689814818</v>
      </c>
      <c r="T1575" s="10">
        <f t="shared" si="99"/>
        <v>42825.832638888889</v>
      </c>
    </row>
    <row r="1576" spans="1:20" ht="49" x14ac:dyDescent="0.25">
      <c r="A1576" s="6">
        <f t="shared" si="96"/>
        <v>5.0599999999999978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42017.594085648147</v>
      </c>
      <c r="T1576" s="10">
        <f t="shared" si="99"/>
        <v>42052.594085648147</v>
      </c>
    </row>
    <row r="1577" spans="1:20" ht="49" x14ac:dyDescent="0.25">
      <c r="A1577" s="6">
        <f t="shared" si="96"/>
        <v>22.909999999999997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41799.190925925926</v>
      </c>
      <c r="T1577" s="10">
        <f t="shared" si="99"/>
        <v>41829.190925925926</v>
      </c>
    </row>
    <row r="1578" spans="1:20" ht="33" x14ac:dyDescent="0.25">
      <c r="A1578" s="6">
        <f t="shared" si="96"/>
        <v>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42140.545925925922</v>
      </c>
      <c r="T1578" s="10">
        <f t="shared" si="99"/>
        <v>42185.545925925922</v>
      </c>
    </row>
    <row r="1579" spans="1:20" ht="49" x14ac:dyDescent="0.25">
      <c r="A1579" s="6">
        <f t="shared" si="96"/>
        <v>0.54999999999999494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41054.514444444445</v>
      </c>
      <c r="T1579" s="10">
        <f t="shared" si="99"/>
        <v>41114.514444444445</v>
      </c>
    </row>
    <row r="1580" spans="1:20" ht="65" x14ac:dyDescent="0.25">
      <c r="A1580" s="6">
        <f t="shared" si="96"/>
        <v>10.806536636794938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40398.732534722221</v>
      </c>
      <c r="T1580" s="10">
        <f t="shared" si="99"/>
        <v>40422.75</v>
      </c>
    </row>
    <row r="1581" spans="1:20" ht="33" x14ac:dyDescent="0.25">
      <c r="A1581" s="6">
        <f t="shared" si="96"/>
        <v>0.84008400840084319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41481.663090277776</v>
      </c>
      <c r="T1581" s="10">
        <f t="shared" si="99"/>
        <v>41514.663090277776</v>
      </c>
    </row>
    <row r="1582" spans="1:20" ht="49" x14ac:dyDescent="0.25">
      <c r="A1582" s="6">
        <f t="shared" si="96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40989.716736111113</v>
      </c>
      <c r="T1582" s="10">
        <f t="shared" si="99"/>
        <v>41049.716736111113</v>
      </c>
    </row>
    <row r="1583" spans="1:20" ht="49" x14ac:dyDescent="0.25">
      <c r="A1583" s="6">
        <f t="shared" si="96"/>
        <v>0.50000000000000044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42325.115624999999</v>
      </c>
      <c r="T1583" s="10">
        <f t="shared" si="99"/>
        <v>42357.115624999999</v>
      </c>
    </row>
    <row r="1584" spans="1:20" ht="33" x14ac:dyDescent="0.25">
      <c r="A1584" s="6">
        <f t="shared" si="96"/>
        <v>9.2999999999999972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42246.456631944442</v>
      </c>
      <c r="T1584" s="10">
        <f t="shared" si="99"/>
        <v>42303.555555555555</v>
      </c>
    </row>
    <row r="1585" spans="1:20" ht="49" x14ac:dyDescent="0.25">
      <c r="A1585" s="6">
        <f t="shared" si="96"/>
        <v>7.5000000000002842E-2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41877.571655092594</v>
      </c>
      <c r="T1585" s="10">
        <f t="shared" si="99"/>
        <v>41907.571655092594</v>
      </c>
    </row>
    <row r="1586" spans="1:20" ht="49" x14ac:dyDescent="0.25">
      <c r="A1586" s="6">
        <f t="shared" si="96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41779.315983796296</v>
      </c>
      <c r="T1586" s="10">
        <f t="shared" si="99"/>
        <v>41789.315983796296</v>
      </c>
    </row>
    <row r="1587" spans="1:20" ht="49" x14ac:dyDescent="0.25">
      <c r="A1587" s="6">
        <f t="shared" si="96"/>
        <v>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42707.562129629623</v>
      </c>
      <c r="T1587" s="10">
        <f t="shared" si="99"/>
        <v>42729.124999999993</v>
      </c>
    </row>
    <row r="1588" spans="1:20" ht="33" x14ac:dyDescent="0.25">
      <c r="A1588" s="6">
        <f t="shared" si="96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42068.771087962967</v>
      </c>
      <c r="T1588" s="10">
        <f t="shared" si="99"/>
        <v>42098.729421296295</v>
      </c>
    </row>
    <row r="1589" spans="1:20" ht="49" x14ac:dyDescent="0.25">
      <c r="A1589" s="6">
        <f t="shared" si="96"/>
        <v>1.3333333333331865E-2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41956.617650462962</v>
      </c>
      <c r="T1589" s="10">
        <f t="shared" si="99"/>
        <v>41986.617650462962</v>
      </c>
    </row>
    <row r="1590" spans="1:20" ht="33" x14ac:dyDescent="0.25">
      <c r="A1590" s="6">
        <f t="shared" si="96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42004.916655092595</v>
      </c>
      <c r="T1590" s="10">
        <f t="shared" si="99"/>
        <v>42035.508333333331</v>
      </c>
    </row>
    <row r="1591" spans="1:20" ht="49" x14ac:dyDescent="0.25">
      <c r="A1591" s="6">
        <f t="shared" si="96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42256.651458333326</v>
      </c>
      <c r="T1591" s="10">
        <f t="shared" si="99"/>
        <v>42286.651458333326</v>
      </c>
    </row>
    <row r="1592" spans="1:20" ht="18" x14ac:dyDescent="0.25">
      <c r="A1592" s="6">
        <f t="shared" si="96"/>
        <v>1.7000000000000015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42240.523888888885</v>
      </c>
      <c r="T1592" s="10">
        <f t="shared" si="99"/>
        <v>42270.523888888885</v>
      </c>
    </row>
    <row r="1593" spans="1:20" ht="49" x14ac:dyDescent="0.25">
      <c r="A1593" s="6">
        <f t="shared" si="96"/>
        <v>29.228571428571428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42433.392835648141</v>
      </c>
      <c r="T1593" s="10">
        <f t="shared" si="99"/>
        <v>42463.351168981484</v>
      </c>
    </row>
    <row r="1594" spans="1:20" ht="33" x14ac:dyDescent="0.25">
      <c r="A1594" s="6">
        <f t="shared" si="96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42045.73940972222</v>
      </c>
      <c r="T1594" s="10">
        <f t="shared" si="99"/>
        <v>42090.697743055549</v>
      </c>
    </row>
    <row r="1595" spans="1:20" ht="33" x14ac:dyDescent="0.25">
      <c r="A1595" s="6">
        <f t="shared" si="96"/>
        <v>1.3636363636360116E-2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42033.51221064815</v>
      </c>
      <c r="T1595" s="10">
        <f t="shared" si="99"/>
        <v>42063.51221064815</v>
      </c>
    </row>
    <row r="1596" spans="1:20" ht="33" x14ac:dyDescent="0.25">
      <c r="A1596" s="6">
        <f t="shared" si="96"/>
        <v>20.499999999999996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42445.379421296289</v>
      </c>
      <c r="T1596" s="10">
        <f t="shared" si="99"/>
        <v>42505.347916666658</v>
      </c>
    </row>
    <row r="1597" spans="1:20" ht="49" x14ac:dyDescent="0.25">
      <c r="A1597" s="6">
        <f t="shared" si="96"/>
        <v>0.28000000000000247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41779.71675925926</v>
      </c>
      <c r="T1597" s="10">
        <f t="shared" si="99"/>
        <v>41808.509027777778</v>
      </c>
    </row>
    <row r="1598" spans="1:20" ht="33" x14ac:dyDescent="0.25">
      <c r="A1598" s="6">
        <f t="shared" si="96"/>
        <v>2.3076923076923106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41941.096863425926</v>
      </c>
      <c r="T1598" s="10">
        <f t="shared" si="99"/>
        <v>41986.13853009259</v>
      </c>
    </row>
    <row r="1599" spans="1:20" ht="49" x14ac:dyDescent="0.25">
      <c r="A1599" s="6">
        <f t="shared" si="96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42603.020798611113</v>
      </c>
      <c r="T1599" s="10">
        <f t="shared" si="99"/>
        <v>42633.020798611113</v>
      </c>
    </row>
    <row r="1600" spans="1:20" ht="49" x14ac:dyDescent="0.25">
      <c r="A1600" s="6">
        <f t="shared" si="96"/>
        <v>0.12499999999999734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42151.334004629629</v>
      </c>
      <c r="T1600" s="10">
        <f t="shared" si="99"/>
        <v>42211.334004629629</v>
      </c>
    </row>
    <row r="1601" spans="1:20" ht="49" x14ac:dyDescent="0.25">
      <c r="A1601" s="6">
        <f t="shared" si="96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42438.205740740734</v>
      </c>
      <c r="T1601" s="10">
        <f t="shared" si="99"/>
        <v>42468.164074074077</v>
      </c>
    </row>
    <row r="1602" spans="1:20" ht="49" x14ac:dyDescent="0.25">
      <c r="A1602" s="6">
        <f t="shared" si="96"/>
        <v>7.3400000000000016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41790.723981481482</v>
      </c>
      <c r="T1602" s="10">
        <f t="shared" si="99"/>
        <v>41834.882638888885</v>
      </c>
    </row>
    <row r="1603" spans="1:20" ht="49" x14ac:dyDescent="0.25">
      <c r="A1603" s="6">
        <f t="shared" ref="A1603:A1666" si="100">((F1603-E1603)/E1603+1)*100</f>
        <v>108.2492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>
        <f t="shared" ref="P1603:P1666" si="101">F1603/M1603</f>
        <v>48.325535714285714</v>
      </c>
      <c r="Q1603" t="s">
        <v>8325</v>
      </c>
      <c r="R1603" t="s">
        <v>8326</v>
      </c>
      <c r="S1603" s="10">
        <f t="shared" ref="S1603:S1666" si="102">(((K1603/60)/60)/24)+DATE(1970,1,1)+(-8/24)</f>
        <v>40637.759641203702</v>
      </c>
      <c r="T1603" s="10">
        <f t="shared" ref="T1603:T1666" si="103">(((J1603/60)/60)/24)+DATE(1970,1,1)+(-8/24)</f>
        <v>40667.759641203702</v>
      </c>
    </row>
    <row r="1604" spans="1:20" ht="49" x14ac:dyDescent="0.25">
      <c r="A1604" s="6">
        <f t="shared" si="100"/>
        <v>100.16666666666667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40787.964317129627</v>
      </c>
      <c r="T1604" s="10">
        <f t="shared" si="103"/>
        <v>40830.625</v>
      </c>
    </row>
    <row r="1605" spans="1:20" ht="33" x14ac:dyDescent="0.25">
      <c r="A1605" s="6">
        <f t="shared" si="100"/>
        <v>100.03299999999999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40875.836331018516</v>
      </c>
      <c r="T1605" s="10">
        <f t="shared" si="103"/>
        <v>40935.836331018516</v>
      </c>
    </row>
    <row r="1606" spans="1:20" ht="49" x14ac:dyDescent="0.25">
      <c r="A1606" s="6">
        <f t="shared" si="100"/>
        <v>122.10714285714286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40945.511979166666</v>
      </c>
      <c r="T1606" s="10">
        <f t="shared" si="103"/>
        <v>40985.470312499994</v>
      </c>
    </row>
    <row r="1607" spans="1:20" ht="49" x14ac:dyDescent="0.25">
      <c r="A1607" s="6">
        <f t="shared" si="100"/>
        <v>100.69333333333334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40746.679548611108</v>
      </c>
      <c r="T1607" s="10">
        <f t="shared" si="103"/>
        <v>40755.958333333328</v>
      </c>
    </row>
    <row r="1608" spans="1:20" ht="49" x14ac:dyDescent="0.25">
      <c r="A1608" s="6">
        <f t="shared" si="100"/>
        <v>101.004125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40535.778217592589</v>
      </c>
      <c r="T1608" s="10">
        <f t="shared" si="103"/>
        <v>40625.736550925925</v>
      </c>
    </row>
    <row r="1609" spans="1:20" ht="49" x14ac:dyDescent="0.25">
      <c r="A1609" s="6">
        <f t="shared" si="100"/>
        <v>145.11000000000001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41053.475127314814</v>
      </c>
      <c r="T1609" s="10">
        <f t="shared" si="103"/>
        <v>41074.475127314814</v>
      </c>
    </row>
    <row r="1610" spans="1:20" ht="33" x14ac:dyDescent="0.25">
      <c r="A1610" s="6">
        <f t="shared" si="100"/>
        <v>101.25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41607.497523148144</v>
      </c>
      <c r="T1610" s="10">
        <f t="shared" si="103"/>
        <v>41639.893055555556</v>
      </c>
    </row>
    <row r="1611" spans="1:20" ht="49" x14ac:dyDescent="0.25">
      <c r="A1611" s="6">
        <f t="shared" si="100"/>
        <v>118.33333333333333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40795.667928240735</v>
      </c>
      <c r="T1611" s="10">
        <f t="shared" si="103"/>
        <v>40849</v>
      </c>
    </row>
    <row r="1612" spans="1:20" ht="33" x14ac:dyDescent="0.25">
      <c r="A1612" s="6">
        <f t="shared" si="100"/>
        <v>271.84999999999997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41228.591550925921</v>
      </c>
      <c r="T1612" s="10">
        <f t="shared" si="103"/>
        <v>41258.591550925921</v>
      </c>
    </row>
    <row r="1613" spans="1:20" ht="18" x14ac:dyDescent="0.25">
      <c r="A1613" s="6">
        <f t="shared" si="100"/>
        <v>125.125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41408.667037037034</v>
      </c>
      <c r="T1613" s="10">
        <f t="shared" si="103"/>
        <v>41429.667037037034</v>
      </c>
    </row>
    <row r="1614" spans="1:20" ht="33" x14ac:dyDescent="0.25">
      <c r="A1614" s="6">
        <f t="shared" si="100"/>
        <v>110.00000000000001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41246.541481481479</v>
      </c>
      <c r="T1614" s="10">
        <f t="shared" si="103"/>
        <v>41276.541481481479</v>
      </c>
    </row>
    <row r="1615" spans="1:20" ht="49" x14ac:dyDescent="0.25">
      <c r="A1615" s="6">
        <f t="shared" si="100"/>
        <v>101.49999999999999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41081.736134259256</v>
      </c>
      <c r="T1615" s="10">
        <f t="shared" si="103"/>
        <v>41111.736134259256</v>
      </c>
    </row>
    <row r="1616" spans="1:20" ht="49" x14ac:dyDescent="0.25">
      <c r="A1616" s="6">
        <f t="shared" si="100"/>
        <v>102.69999999999999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41794.647789351846</v>
      </c>
      <c r="T1616" s="10">
        <f t="shared" si="103"/>
        <v>41854.375</v>
      </c>
    </row>
    <row r="1617" spans="1:20" ht="49" x14ac:dyDescent="0.25">
      <c r="A1617" s="6">
        <f t="shared" si="100"/>
        <v>114.12499999999999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40844.717546296291</v>
      </c>
      <c r="T1617" s="10">
        <f t="shared" si="103"/>
        <v>40889.759212962963</v>
      </c>
    </row>
    <row r="1618" spans="1:20" ht="49" x14ac:dyDescent="0.25">
      <c r="A1618" s="6">
        <f t="shared" si="100"/>
        <v>104.2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41194.382187499999</v>
      </c>
      <c r="T1618" s="10">
        <f t="shared" si="103"/>
        <v>41235.583333333328</v>
      </c>
    </row>
    <row r="1619" spans="1:20" ht="33" x14ac:dyDescent="0.25">
      <c r="A1619" s="6">
        <f t="shared" si="100"/>
        <v>145.85714285714286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41546.330879629626</v>
      </c>
      <c r="T1619" s="10">
        <f t="shared" si="103"/>
        <v>41579.458333333328</v>
      </c>
    </row>
    <row r="1620" spans="1:20" ht="33" x14ac:dyDescent="0.25">
      <c r="A1620" s="6">
        <f t="shared" si="100"/>
        <v>105.06666666666666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41301.321006944439</v>
      </c>
      <c r="T1620" s="10">
        <f t="shared" si="103"/>
        <v>41341.321006944439</v>
      </c>
    </row>
    <row r="1621" spans="1:20" ht="49" x14ac:dyDescent="0.25">
      <c r="A1621" s="6">
        <f t="shared" si="100"/>
        <v>133.33333333333331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41875.852847222224</v>
      </c>
      <c r="T1621" s="10">
        <f t="shared" si="103"/>
        <v>41896.852847222224</v>
      </c>
    </row>
    <row r="1622" spans="1:20" ht="33" x14ac:dyDescent="0.25">
      <c r="A1622" s="6">
        <f t="shared" si="100"/>
        <v>112.99999999999999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41321.006249999999</v>
      </c>
      <c r="T1622" s="10">
        <f t="shared" si="103"/>
        <v>41328.006249999999</v>
      </c>
    </row>
    <row r="1623" spans="1:20" ht="49" x14ac:dyDescent="0.25">
      <c r="A1623" s="6">
        <f t="shared" si="100"/>
        <v>121.2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41003.273321759254</v>
      </c>
      <c r="T1623" s="10">
        <f t="shared" si="103"/>
        <v>41056.832638888889</v>
      </c>
    </row>
    <row r="1624" spans="1:20" ht="49" x14ac:dyDescent="0.25">
      <c r="A1624" s="6">
        <f t="shared" si="100"/>
        <v>101.72463768115942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41949.961504629624</v>
      </c>
      <c r="T1624" s="10">
        <f t="shared" si="103"/>
        <v>41989.999305555553</v>
      </c>
    </row>
    <row r="1625" spans="1:20" ht="49" x14ac:dyDescent="0.25">
      <c r="A1625" s="6">
        <f t="shared" si="100"/>
        <v>101.06666666666666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41453.355196759258</v>
      </c>
      <c r="T1625" s="10">
        <f t="shared" si="103"/>
        <v>41513.355196759258</v>
      </c>
    </row>
    <row r="1626" spans="1:20" ht="33" x14ac:dyDescent="0.25">
      <c r="A1626" s="6">
        <f t="shared" si="100"/>
        <v>118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41243.033969907403</v>
      </c>
      <c r="T1626" s="10">
        <f t="shared" si="103"/>
        <v>41283.033969907403</v>
      </c>
    </row>
    <row r="1627" spans="1:20" ht="49" x14ac:dyDescent="0.25">
      <c r="A1627" s="6">
        <f t="shared" si="100"/>
        <v>155.33333333333331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41135.366354166668</v>
      </c>
      <c r="T1627" s="10">
        <f t="shared" si="103"/>
        <v>41163.366354166668</v>
      </c>
    </row>
    <row r="1628" spans="1:20" ht="49" x14ac:dyDescent="0.25">
      <c r="A1628" s="6">
        <f t="shared" si="100"/>
        <v>101.18750000000001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41579.514664351853</v>
      </c>
      <c r="T1628" s="10">
        <f t="shared" si="103"/>
        <v>41609.556331018517</v>
      </c>
    </row>
    <row r="1629" spans="1:20" ht="49" x14ac:dyDescent="0.25">
      <c r="A1629" s="6">
        <f t="shared" si="100"/>
        <v>117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41205.373715277776</v>
      </c>
      <c r="T1629" s="10">
        <f t="shared" si="103"/>
        <v>41238.874305555553</v>
      </c>
    </row>
    <row r="1630" spans="1:20" ht="33" x14ac:dyDescent="0.25">
      <c r="A1630" s="6">
        <f t="shared" si="100"/>
        <v>100.925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41774.403726851851</v>
      </c>
      <c r="T1630" s="10">
        <f t="shared" si="103"/>
        <v>41807.403726851851</v>
      </c>
    </row>
    <row r="1631" spans="1:20" ht="33" x14ac:dyDescent="0.25">
      <c r="A1631" s="6">
        <f t="shared" si="100"/>
        <v>103.66666666666666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41645.533946759257</v>
      </c>
      <c r="T1631" s="10">
        <f t="shared" si="103"/>
        <v>41690.533946759257</v>
      </c>
    </row>
    <row r="1632" spans="1:20" ht="49" x14ac:dyDescent="0.25">
      <c r="A1632" s="6">
        <f t="shared" si="100"/>
        <v>265.25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40939.504340277774</v>
      </c>
      <c r="T1632" s="10">
        <f t="shared" si="103"/>
        <v>40969.957638888889</v>
      </c>
    </row>
    <row r="1633" spans="1:20" ht="49" x14ac:dyDescent="0.25">
      <c r="A1633" s="6">
        <f t="shared" si="100"/>
        <v>155.91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41164.52616898148</v>
      </c>
      <c r="T1633" s="10">
        <f t="shared" si="103"/>
        <v>41194.52616898148</v>
      </c>
    </row>
    <row r="1634" spans="1:20" ht="49" x14ac:dyDescent="0.25">
      <c r="A1634" s="6">
        <f t="shared" si="100"/>
        <v>101.62500000000001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40750.007569444439</v>
      </c>
      <c r="T1634" s="10">
        <f t="shared" si="103"/>
        <v>40810.007569444439</v>
      </c>
    </row>
    <row r="1635" spans="1:20" ht="49" x14ac:dyDescent="0.25">
      <c r="A1635" s="6">
        <f t="shared" si="100"/>
        <v>100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40896.550416666665</v>
      </c>
      <c r="T1635" s="10">
        <f t="shared" si="103"/>
        <v>40923.875</v>
      </c>
    </row>
    <row r="1636" spans="1:20" ht="33" x14ac:dyDescent="0.25">
      <c r="A1636" s="6">
        <f t="shared" si="100"/>
        <v>100.49999999999999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40657.856493055551</v>
      </c>
      <c r="T1636" s="10">
        <f t="shared" si="103"/>
        <v>40695.915972222218</v>
      </c>
    </row>
    <row r="1637" spans="1:20" ht="49" x14ac:dyDescent="0.25">
      <c r="A1637" s="6">
        <f t="shared" si="100"/>
        <v>125.30000000000001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42502.535428240742</v>
      </c>
      <c r="T1637" s="10">
        <f t="shared" si="103"/>
        <v>42562.535428240742</v>
      </c>
    </row>
    <row r="1638" spans="1:20" ht="49" x14ac:dyDescent="0.25">
      <c r="A1638" s="6">
        <f t="shared" si="100"/>
        <v>103.55555555555556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40662.753333333334</v>
      </c>
      <c r="T1638" s="10">
        <f t="shared" si="103"/>
        <v>40705.833333333328</v>
      </c>
    </row>
    <row r="1639" spans="1:20" ht="49" x14ac:dyDescent="0.25">
      <c r="A1639" s="6">
        <f t="shared" si="100"/>
        <v>103.8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40122.418287037035</v>
      </c>
      <c r="T1639" s="10">
        <f t="shared" si="103"/>
        <v>40178.652083333334</v>
      </c>
    </row>
    <row r="1640" spans="1:20" ht="33" x14ac:dyDescent="0.25">
      <c r="A1640" s="6">
        <f t="shared" si="100"/>
        <v>105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41288.353796296295</v>
      </c>
      <c r="T1640" s="10">
        <f t="shared" si="103"/>
        <v>41333.559027777774</v>
      </c>
    </row>
    <row r="1641" spans="1:20" ht="49" x14ac:dyDescent="0.25">
      <c r="A1641" s="6">
        <f t="shared" si="100"/>
        <v>100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40941.319039351853</v>
      </c>
      <c r="T1641" s="10">
        <f t="shared" si="103"/>
        <v>40971.319039351853</v>
      </c>
    </row>
    <row r="1642" spans="1:20" ht="49" x14ac:dyDescent="0.25">
      <c r="A1642" s="6">
        <f t="shared" si="100"/>
        <v>169.86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40378.897627314815</v>
      </c>
      <c r="T1642" s="10">
        <f t="shared" si="103"/>
        <v>40392.749305555553</v>
      </c>
    </row>
    <row r="1643" spans="1:20" ht="33" x14ac:dyDescent="0.25">
      <c r="A1643" s="6">
        <f t="shared" si="100"/>
        <v>101.4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41962.263240740744</v>
      </c>
      <c r="T1643" s="10">
        <f t="shared" si="103"/>
        <v>41992.263240740744</v>
      </c>
    </row>
    <row r="1644" spans="1:20" ht="49" x14ac:dyDescent="0.25">
      <c r="A1644" s="6">
        <f t="shared" si="100"/>
        <v>100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40687.691284722219</v>
      </c>
      <c r="T1644" s="10">
        <f t="shared" si="103"/>
        <v>40707.691284722219</v>
      </c>
    </row>
    <row r="1645" spans="1:20" ht="33" x14ac:dyDescent="0.25">
      <c r="A1645" s="6">
        <f t="shared" si="100"/>
        <v>124.69999999999999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41146.490879629629</v>
      </c>
      <c r="T1645" s="10">
        <f t="shared" si="103"/>
        <v>41176.490879629629</v>
      </c>
    </row>
    <row r="1646" spans="1:20" ht="49" x14ac:dyDescent="0.25">
      <c r="A1646" s="6">
        <f t="shared" si="100"/>
        <v>109.5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41174.726388888885</v>
      </c>
      <c r="T1646" s="10">
        <f t="shared" si="103"/>
        <v>41234.768055555556</v>
      </c>
    </row>
    <row r="1647" spans="1:20" ht="49" x14ac:dyDescent="0.25">
      <c r="A1647" s="6">
        <f t="shared" si="100"/>
        <v>110.80000000000001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41521.284027777772</v>
      </c>
      <c r="T1647" s="10">
        <f t="shared" si="103"/>
        <v>41535.284027777772</v>
      </c>
    </row>
    <row r="1648" spans="1:20" ht="49" x14ac:dyDescent="0.25">
      <c r="A1648" s="6">
        <f t="shared" si="100"/>
        <v>110.2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41833.116932870369</v>
      </c>
      <c r="T1648" s="10">
        <f t="shared" si="103"/>
        <v>41865.424305555556</v>
      </c>
    </row>
    <row r="1649" spans="1:20" ht="49" x14ac:dyDescent="0.25">
      <c r="A1649" s="6">
        <f t="shared" si="100"/>
        <v>104.71999999999998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41039.076122685183</v>
      </c>
      <c r="T1649" s="10">
        <f t="shared" si="103"/>
        <v>41069.076122685183</v>
      </c>
    </row>
    <row r="1650" spans="1:20" ht="49" x14ac:dyDescent="0.25">
      <c r="A1650" s="6">
        <f t="shared" si="100"/>
        <v>125.2608695652174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40592.371319444443</v>
      </c>
      <c r="T1650" s="10">
        <f t="shared" si="103"/>
        <v>40622.329652777778</v>
      </c>
    </row>
    <row r="1651" spans="1:20" ht="49" x14ac:dyDescent="0.25">
      <c r="A1651" s="6">
        <f t="shared" si="100"/>
        <v>100.58763157894737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41737.351331018515</v>
      </c>
      <c r="T1651" s="10">
        <f t="shared" si="103"/>
        <v>41782.351331018515</v>
      </c>
    </row>
    <row r="1652" spans="1:20" ht="33" x14ac:dyDescent="0.25">
      <c r="A1652" s="6">
        <f t="shared" si="100"/>
        <v>141.55000000000001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41526.102280092593</v>
      </c>
      <c r="T1652" s="10">
        <f t="shared" si="103"/>
        <v>41556.102280092593</v>
      </c>
    </row>
    <row r="1653" spans="1:20" ht="49" x14ac:dyDescent="0.25">
      <c r="A1653" s="6">
        <f t="shared" si="100"/>
        <v>100.75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40625.567361111105</v>
      </c>
      <c r="T1653" s="10">
        <f t="shared" si="103"/>
        <v>40658.957638888889</v>
      </c>
    </row>
    <row r="1654" spans="1:20" ht="49" x14ac:dyDescent="0.25">
      <c r="A1654" s="6">
        <f t="shared" si="100"/>
        <v>100.66666666666666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41572.159641203703</v>
      </c>
      <c r="T1654" s="10">
        <f t="shared" si="103"/>
        <v>41602.201307870368</v>
      </c>
    </row>
    <row r="1655" spans="1:20" ht="49" x14ac:dyDescent="0.25">
      <c r="A1655" s="6">
        <f t="shared" si="100"/>
        <v>174.2304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40626.501111111109</v>
      </c>
      <c r="T1655" s="10">
        <f t="shared" si="103"/>
        <v>40657.501111111109</v>
      </c>
    </row>
    <row r="1656" spans="1:20" ht="49" x14ac:dyDescent="0.25">
      <c r="A1656" s="6">
        <f t="shared" si="100"/>
        <v>119.90909090909092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40987.557407407403</v>
      </c>
      <c r="T1656" s="10">
        <f t="shared" si="103"/>
        <v>41017.557407407403</v>
      </c>
    </row>
    <row r="1657" spans="1:20" ht="33" x14ac:dyDescent="0.25">
      <c r="A1657" s="6">
        <f t="shared" si="100"/>
        <v>142.86666666666665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40974.458564814813</v>
      </c>
      <c r="T1657" s="10">
        <f t="shared" si="103"/>
        <v>41004.416898148142</v>
      </c>
    </row>
    <row r="1658" spans="1:20" ht="65" x14ac:dyDescent="0.25">
      <c r="A1658" s="6">
        <f t="shared" si="100"/>
        <v>100.33493333333334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41226.595509259256</v>
      </c>
      <c r="T1658" s="10">
        <f t="shared" si="103"/>
        <v>41256.595509259256</v>
      </c>
    </row>
    <row r="1659" spans="1:20" ht="49" x14ac:dyDescent="0.25">
      <c r="A1659" s="6">
        <f t="shared" si="100"/>
        <v>104.93380000000001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41023.448703703703</v>
      </c>
      <c r="T1659" s="10">
        <f t="shared" si="103"/>
        <v>41053.448703703703</v>
      </c>
    </row>
    <row r="1660" spans="1:20" ht="49" x14ac:dyDescent="0.25">
      <c r="A1660" s="6">
        <f t="shared" si="100"/>
        <v>132.23333333333335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41222.888506944444</v>
      </c>
      <c r="T1660" s="10">
        <f t="shared" si="103"/>
        <v>41261.263888888883</v>
      </c>
    </row>
    <row r="1661" spans="1:20" ht="49" x14ac:dyDescent="0.25">
      <c r="A1661" s="6">
        <f t="shared" si="100"/>
        <v>112.80000000000001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41596.580104166664</v>
      </c>
      <c r="T1661" s="10">
        <f t="shared" si="103"/>
        <v>41625.166666666664</v>
      </c>
    </row>
    <row r="1662" spans="1:20" ht="49" x14ac:dyDescent="0.25">
      <c r="A1662" s="6">
        <f t="shared" si="100"/>
        <v>1253.75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42459.360532407409</v>
      </c>
      <c r="T1662" s="10">
        <f t="shared" si="103"/>
        <v>42490.582638888889</v>
      </c>
    </row>
    <row r="1663" spans="1:20" ht="65" x14ac:dyDescent="0.25">
      <c r="A1663" s="6">
        <f t="shared" si="100"/>
        <v>102.50632911392405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42343.664710648147</v>
      </c>
      <c r="T1663" s="10">
        <f t="shared" si="103"/>
        <v>42386.541666666664</v>
      </c>
    </row>
    <row r="1664" spans="1:20" ht="49" x14ac:dyDescent="0.25">
      <c r="A1664" s="6">
        <f t="shared" si="100"/>
        <v>102.6375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40847.864999999998</v>
      </c>
      <c r="T1664" s="10">
        <f t="shared" si="103"/>
        <v>40907.906666666662</v>
      </c>
    </row>
    <row r="1665" spans="1:20" ht="33" x14ac:dyDescent="0.25">
      <c r="A1665" s="6">
        <f t="shared" si="100"/>
        <v>108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42005.688738425924</v>
      </c>
      <c r="T1665" s="10">
        <f t="shared" si="103"/>
        <v>42035.688738425924</v>
      </c>
    </row>
    <row r="1666" spans="1:20" ht="49" x14ac:dyDescent="0.25">
      <c r="A1666" s="6">
        <f t="shared" si="100"/>
        <v>122.40879999999999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40939.428449074068</v>
      </c>
      <c r="T1666" s="10">
        <f t="shared" si="103"/>
        <v>40983.832638888889</v>
      </c>
    </row>
    <row r="1667" spans="1:20" ht="49" x14ac:dyDescent="0.25">
      <c r="A1667" s="6">
        <f t="shared" ref="A1667:A1730" si="104">((F1667-E1667)/E1667+1)*100</f>
        <v>119.45714285714286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>
        <f t="shared" ref="P1667:P1730" si="105">F1667/M1667</f>
        <v>44.956989247311824</v>
      </c>
      <c r="Q1667" t="s">
        <v>8325</v>
      </c>
      <c r="R1667" t="s">
        <v>8346</v>
      </c>
      <c r="S1667" s="10">
        <f t="shared" ref="S1667:S1730" si="106">(((K1667/60)/60)/24)+DATE(1970,1,1)+(-8/24)</f>
        <v>40564.316122685181</v>
      </c>
      <c r="T1667" s="10">
        <f t="shared" ref="T1667:T1730" si="107">(((J1667/60)/60)/24)+DATE(1970,1,1)+(-8/24)</f>
        <v>40595.791666666664</v>
      </c>
    </row>
    <row r="1668" spans="1:20" ht="49" x14ac:dyDescent="0.25">
      <c r="A1668" s="6">
        <f t="shared" si="104"/>
        <v>160.88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41330.91982638889</v>
      </c>
      <c r="T1668" s="10">
        <f t="shared" si="107"/>
        <v>41360.878159722219</v>
      </c>
    </row>
    <row r="1669" spans="1:20" ht="49" x14ac:dyDescent="0.25">
      <c r="A1669" s="6">
        <f t="shared" si="104"/>
        <v>126.85294117647059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41681.737245370365</v>
      </c>
      <c r="T1669" s="10">
        <f t="shared" si="107"/>
        <v>41708.957638888889</v>
      </c>
    </row>
    <row r="1670" spans="1:20" ht="49" x14ac:dyDescent="0.25">
      <c r="A1670" s="6">
        <f t="shared" si="104"/>
        <v>102.6375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40844.816423611104</v>
      </c>
      <c r="T1670" s="10">
        <f t="shared" si="107"/>
        <v>40874.858090277776</v>
      </c>
    </row>
    <row r="1671" spans="1:20" ht="49" x14ac:dyDescent="0.25">
      <c r="A1671" s="6">
        <f t="shared" si="104"/>
        <v>139.75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42461.551805555551</v>
      </c>
      <c r="T1671" s="10">
        <f t="shared" si="107"/>
        <v>42521.551805555551</v>
      </c>
    </row>
    <row r="1672" spans="1:20" ht="65" x14ac:dyDescent="0.25">
      <c r="A1672" s="6">
        <f t="shared" si="104"/>
        <v>102.60000000000001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40313.597210648149</v>
      </c>
      <c r="T1672" s="10">
        <f t="shared" si="107"/>
        <v>40363.833333333328</v>
      </c>
    </row>
    <row r="1673" spans="1:20" ht="33" x14ac:dyDescent="0.25">
      <c r="A1673" s="6">
        <f t="shared" si="104"/>
        <v>100.67349999999999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42553.210810185185</v>
      </c>
      <c r="T1673" s="10">
        <f t="shared" si="107"/>
        <v>42583.210810185185</v>
      </c>
    </row>
    <row r="1674" spans="1:20" ht="33" x14ac:dyDescent="0.25">
      <c r="A1674" s="6">
        <f t="shared" si="104"/>
        <v>112.94117647058823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41034.323263888888</v>
      </c>
      <c r="T1674" s="10">
        <f t="shared" si="107"/>
        <v>41064.323263888888</v>
      </c>
    </row>
    <row r="1675" spans="1:20" ht="49" x14ac:dyDescent="0.25">
      <c r="A1675" s="6">
        <f t="shared" si="104"/>
        <v>128.09523809523807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42039.545046296298</v>
      </c>
      <c r="T1675" s="10">
        <f t="shared" si="107"/>
        <v>42069.545046296298</v>
      </c>
    </row>
    <row r="1676" spans="1:20" ht="49" x14ac:dyDescent="0.25">
      <c r="A1676" s="6">
        <f t="shared" si="104"/>
        <v>201.7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42569.272060185183</v>
      </c>
      <c r="T1676" s="10">
        <f t="shared" si="107"/>
        <v>42599.957638888889</v>
      </c>
    </row>
    <row r="1677" spans="1:20" ht="33" x14ac:dyDescent="0.25">
      <c r="A1677" s="6">
        <f t="shared" si="104"/>
        <v>137.416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40802.399768518517</v>
      </c>
      <c r="T1677" s="10">
        <f t="shared" si="107"/>
        <v>40832.585416666661</v>
      </c>
    </row>
    <row r="1678" spans="1:20" ht="33" x14ac:dyDescent="0.25">
      <c r="A1678" s="6">
        <f t="shared" si="104"/>
        <v>115.33333333333333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40973.392905092594</v>
      </c>
      <c r="T1678" s="10">
        <f t="shared" si="107"/>
        <v>41019.832638888889</v>
      </c>
    </row>
    <row r="1679" spans="1:20" ht="49" x14ac:dyDescent="0.25">
      <c r="A1679" s="6">
        <f t="shared" si="104"/>
        <v>111.66666666666667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42416.073796296296</v>
      </c>
      <c r="T1679" s="10">
        <f t="shared" si="107"/>
        <v>42475.915972222218</v>
      </c>
    </row>
    <row r="1680" spans="1:20" ht="33" x14ac:dyDescent="0.25">
      <c r="A1680" s="6">
        <f t="shared" si="104"/>
        <v>118.39999999999999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41662.521655092591</v>
      </c>
      <c r="T1680" s="10">
        <f t="shared" si="107"/>
        <v>41676.521655092591</v>
      </c>
    </row>
    <row r="1681" spans="1:20" ht="65" x14ac:dyDescent="0.25">
      <c r="A1681" s="6">
        <f t="shared" si="104"/>
        <v>175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40722.735474537032</v>
      </c>
      <c r="T1681" s="10">
        <f t="shared" si="107"/>
        <v>40745.735474537032</v>
      </c>
    </row>
    <row r="1682" spans="1:20" ht="33" x14ac:dyDescent="0.25">
      <c r="A1682" s="6">
        <f t="shared" si="104"/>
        <v>117.5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41802.424386574072</v>
      </c>
      <c r="T1682" s="10">
        <f t="shared" si="107"/>
        <v>41832.424386574072</v>
      </c>
    </row>
    <row r="1683" spans="1:20" ht="49" x14ac:dyDescent="0.25">
      <c r="A1683" s="6">
        <f t="shared" si="104"/>
        <v>101.42212307692309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42773.78800925926</v>
      </c>
      <c r="T1683" s="10">
        <f t="shared" si="107"/>
        <v>42822.749999999993</v>
      </c>
    </row>
    <row r="1684" spans="1:20" ht="33" x14ac:dyDescent="0.25">
      <c r="A1684" s="6">
        <f t="shared" si="104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42778.880324074074</v>
      </c>
      <c r="T1684" s="10">
        <f t="shared" si="107"/>
        <v>42838.838657407403</v>
      </c>
    </row>
    <row r="1685" spans="1:20" ht="49" x14ac:dyDescent="0.25">
      <c r="A1685" s="6">
        <f t="shared" si="104"/>
        <v>21.714285714285719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42808.44835648148</v>
      </c>
      <c r="T1685" s="10">
        <f t="shared" si="107"/>
        <v>42832.44835648148</v>
      </c>
    </row>
    <row r="1686" spans="1:20" ht="33" x14ac:dyDescent="0.25">
      <c r="A1686" s="6">
        <f t="shared" si="104"/>
        <v>109.125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42783.481956018521</v>
      </c>
      <c r="T1686" s="10">
        <f t="shared" si="107"/>
        <v>42811.440289351849</v>
      </c>
    </row>
    <row r="1687" spans="1:20" ht="49" x14ac:dyDescent="0.25">
      <c r="A1687" s="6">
        <f t="shared" si="104"/>
        <v>102.85714285714285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42787.916932870365</v>
      </c>
      <c r="T1687" s="10">
        <f t="shared" si="107"/>
        <v>42817.8752662037</v>
      </c>
    </row>
    <row r="1688" spans="1:20" ht="49" x14ac:dyDescent="0.25">
      <c r="A1688" s="6">
        <f t="shared" si="104"/>
        <v>0.36000000000000476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42792.510636574072</v>
      </c>
      <c r="T1688" s="10">
        <f t="shared" si="107"/>
        <v>42852.468969907401</v>
      </c>
    </row>
    <row r="1689" spans="1:20" ht="49" x14ac:dyDescent="0.25">
      <c r="A1689" s="6">
        <f t="shared" si="104"/>
        <v>31.25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42801.713483796295</v>
      </c>
      <c r="T1689" s="10">
        <f t="shared" si="107"/>
        <v>42835.510416666664</v>
      </c>
    </row>
    <row r="1690" spans="1:20" ht="65" x14ac:dyDescent="0.25">
      <c r="A1690" s="6">
        <f t="shared" si="104"/>
        <v>44.3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42804.201319444437</v>
      </c>
      <c r="T1690" s="10">
        <f t="shared" si="107"/>
        <v>42834.15965277778</v>
      </c>
    </row>
    <row r="1691" spans="1:20" ht="18" x14ac:dyDescent="0.25">
      <c r="A1691" s="6">
        <f t="shared" si="104"/>
        <v>100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42780.609143518515</v>
      </c>
      <c r="T1691" s="10">
        <f t="shared" si="107"/>
        <v>42810.567476851851</v>
      </c>
    </row>
    <row r="1692" spans="1:20" ht="49" x14ac:dyDescent="0.25">
      <c r="A1692" s="6">
        <f t="shared" si="104"/>
        <v>25.4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42801.097708333335</v>
      </c>
      <c r="T1692" s="10">
        <f t="shared" si="107"/>
        <v>42831.056041666663</v>
      </c>
    </row>
    <row r="1693" spans="1:20" ht="49" x14ac:dyDescent="0.25">
      <c r="A1693" s="6">
        <f t="shared" si="104"/>
        <v>33.473333333333329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42795.36814814814</v>
      </c>
      <c r="T1693" s="10">
        <f t="shared" si="107"/>
        <v>42827.708333333336</v>
      </c>
    </row>
    <row r="1694" spans="1:20" ht="49" x14ac:dyDescent="0.25">
      <c r="A1694" s="6">
        <f t="shared" si="104"/>
        <v>47.8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42787.81790509259</v>
      </c>
      <c r="T1694" s="10">
        <f t="shared" si="107"/>
        <v>42820.665972222218</v>
      </c>
    </row>
    <row r="1695" spans="1:20" ht="49" x14ac:dyDescent="0.25">
      <c r="A1695" s="6">
        <f t="shared" si="104"/>
        <v>9.3333333333333375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42803.586944444447</v>
      </c>
      <c r="T1695" s="10">
        <f t="shared" si="107"/>
        <v>42834.499999999993</v>
      </c>
    </row>
    <row r="1696" spans="1:20" ht="49" x14ac:dyDescent="0.25">
      <c r="A1696" s="6">
        <f t="shared" si="104"/>
        <v>4.9999999999994493E-2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42791.336504629631</v>
      </c>
      <c r="T1696" s="10">
        <f t="shared" si="107"/>
        <v>42820.85833333333</v>
      </c>
    </row>
    <row r="1697" spans="1:20" ht="49" x14ac:dyDescent="0.25">
      <c r="A1697" s="6">
        <f t="shared" si="104"/>
        <v>11.708333333333332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42800.698078703703</v>
      </c>
      <c r="T1697" s="10">
        <f t="shared" si="107"/>
        <v>42834.708333333336</v>
      </c>
    </row>
    <row r="1698" spans="1:20" ht="49" x14ac:dyDescent="0.25">
      <c r="A1698" s="6">
        <f t="shared" si="104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42795.736238425925</v>
      </c>
      <c r="T1698" s="10">
        <f t="shared" si="107"/>
        <v>42825.694571759253</v>
      </c>
    </row>
    <row r="1699" spans="1:20" ht="49" x14ac:dyDescent="0.25">
      <c r="A1699" s="6">
        <f t="shared" si="104"/>
        <v>20.208000000000006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42804.69962962962</v>
      </c>
      <c r="T1699" s="10">
        <f t="shared" si="107"/>
        <v>42834.657962962963</v>
      </c>
    </row>
    <row r="1700" spans="1:20" ht="81" x14ac:dyDescent="0.25">
      <c r="A1700" s="6">
        <f t="shared" si="104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42795.874537037038</v>
      </c>
      <c r="T1700" s="10">
        <f t="shared" si="107"/>
        <v>42819.814583333333</v>
      </c>
    </row>
    <row r="1701" spans="1:20" ht="49" x14ac:dyDescent="0.25">
      <c r="A1701" s="6">
        <f t="shared" si="104"/>
        <v>4.2311459353574943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42806.530613425923</v>
      </c>
      <c r="T1701" s="10">
        <f t="shared" si="107"/>
        <v>42836.530613425923</v>
      </c>
    </row>
    <row r="1702" spans="1:20" ht="49" x14ac:dyDescent="0.25">
      <c r="A1702" s="6">
        <f t="shared" si="104"/>
        <v>26.060000000000006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42795.738310185181</v>
      </c>
      <c r="T1702" s="10">
        <f t="shared" si="107"/>
        <v>42825.833333333336</v>
      </c>
    </row>
    <row r="1703" spans="1:20" ht="49" x14ac:dyDescent="0.25">
      <c r="A1703" s="6">
        <f t="shared" si="104"/>
        <v>0.1980198019801982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41989.331076388888</v>
      </c>
      <c r="T1703" s="10">
        <f t="shared" si="107"/>
        <v>42019.331076388888</v>
      </c>
    </row>
    <row r="1704" spans="1:20" ht="18" x14ac:dyDescent="0.25">
      <c r="A1704" s="6">
        <f t="shared" si="104"/>
        <v>6.0606060606094303E-3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42063.536458333336</v>
      </c>
      <c r="T1704" s="10">
        <f t="shared" si="107"/>
        <v>42093.494791666664</v>
      </c>
    </row>
    <row r="1705" spans="1:20" ht="49" x14ac:dyDescent="0.25">
      <c r="A1705" s="6">
        <f t="shared" si="104"/>
        <v>1.0199999999999987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42186.948344907411</v>
      </c>
      <c r="T1705" s="10">
        <f t="shared" si="107"/>
        <v>42246.948344907411</v>
      </c>
    </row>
    <row r="1706" spans="1:20" ht="33" x14ac:dyDescent="0.25">
      <c r="A1706" s="6">
        <f t="shared" si="104"/>
        <v>65.100000000000009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42020.806400462963</v>
      </c>
      <c r="T1706" s="10">
        <f t="shared" si="107"/>
        <v>42050.806400462963</v>
      </c>
    </row>
    <row r="1707" spans="1:20" ht="49" x14ac:dyDescent="0.25">
      <c r="A1707" s="6">
        <f t="shared" si="104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42244.683402777773</v>
      </c>
      <c r="T1707" s="10">
        <f t="shared" si="107"/>
        <v>42256.333333333336</v>
      </c>
    </row>
    <row r="1708" spans="1:20" ht="49" x14ac:dyDescent="0.25">
      <c r="A1708" s="6">
        <f t="shared" si="104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42178.973055555551</v>
      </c>
      <c r="T1708" s="10">
        <f t="shared" si="107"/>
        <v>42238.973055555551</v>
      </c>
    </row>
    <row r="1709" spans="1:20" ht="49" x14ac:dyDescent="0.25">
      <c r="A1709" s="6">
        <f t="shared" si="104"/>
        <v>9.7400000000000038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42427.387673611105</v>
      </c>
      <c r="T1709" s="10">
        <f t="shared" si="107"/>
        <v>42457.346006944441</v>
      </c>
    </row>
    <row r="1710" spans="1:20" ht="49" x14ac:dyDescent="0.25">
      <c r="A1710" s="6">
        <f t="shared" si="104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42451.533634259256</v>
      </c>
      <c r="T1710" s="10">
        <f t="shared" si="107"/>
        <v>42491.533634259256</v>
      </c>
    </row>
    <row r="1711" spans="1:20" ht="49" x14ac:dyDescent="0.25">
      <c r="A1711" s="6">
        <f t="shared" si="104"/>
        <v>4.8571428571428594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41841.230486111104</v>
      </c>
      <c r="T1711" s="10">
        <f t="shared" si="107"/>
        <v>41882.485416666663</v>
      </c>
    </row>
    <row r="1712" spans="1:20" ht="33" x14ac:dyDescent="0.25">
      <c r="A1712" s="6">
        <f t="shared" si="104"/>
        <v>0.68000000000000282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42341.257962962954</v>
      </c>
      <c r="T1712" s="10">
        <f t="shared" si="107"/>
        <v>42387.208333333336</v>
      </c>
    </row>
    <row r="1713" spans="1:20" ht="49" x14ac:dyDescent="0.25">
      <c r="A1713" s="6">
        <f t="shared" si="104"/>
        <v>10.499999999999998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41852.312893518516</v>
      </c>
      <c r="T1713" s="10">
        <f t="shared" si="107"/>
        <v>41883.312893518516</v>
      </c>
    </row>
    <row r="1714" spans="1:20" ht="49" x14ac:dyDescent="0.25">
      <c r="A1714" s="6">
        <f t="shared" si="104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42125.580474537033</v>
      </c>
      <c r="T1714" s="10">
        <f t="shared" si="107"/>
        <v>42185.580474537033</v>
      </c>
    </row>
    <row r="1715" spans="1:20" ht="49" x14ac:dyDescent="0.25">
      <c r="A1715" s="6">
        <f t="shared" si="104"/>
        <v>1.6666666666666718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41887.467731481483</v>
      </c>
      <c r="T1715" s="10">
        <f t="shared" si="107"/>
        <v>41917.467731481483</v>
      </c>
    </row>
    <row r="1716" spans="1:20" ht="49" x14ac:dyDescent="0.25">
      <c r="A1716" s="6">
        <f t="shared" si="104"/>
        <v>7.8679999999999968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42095.585196759253</v>
      </c>
      <c r="T1716" s="10">
        <f t="shared" si="107"/>
        <v>42125.585196759253</v>
      </c>
    </row>
    <row r="1717" spans="1:20" ht="49" x14ac:dyDescent="0.25">
      <c r="A1717" s="6">
        <f t="shared" si="104"/>
        <v>0.21999999999999797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42063.884085648147</v>
      </c>
      <c r="T1717" s="10">
        <f t="shared" si="107"/>
        <v>42093.806944444441</v>
      </c>
    </row>
    <row r="1718" spans="1:20" ht="49" x14ac:dyDescent="0.25">
      <c r="A1718" s="6">
        <f t="shared" si="104"/>
        <v>7.4999999999999956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42673.244201388887</v>
      </c>
      <c r="T1718" s="10">
        <f t="shared" si="107"/>
        <v>42713.285868055551</v>
      </c>
    </row>
    <row r="1719" spans="1:20" ht="49" x14ac:dyDescent="0.25">
      <c r="A1719" s="6">
        <f t="shared" si="104"/>
        <v>42.725880551301685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42460.648587962954</v>
      </c>
      <c r="T1719" s="10">
        <f t="shared" si="107"/>
        <v>42480.833333333336</v>
      </c>
    </row>
    <row r="1720" spans="1:20" ht="18" x14ac:dyDescent="0.25">
      <c r="A1720" s="6">
        <f t="shared" si="104"/>
        <v>0.2142857142857113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42460.277187499996</v>
      </c>
      <c r="T1720" s="10">
        <f t="shared" si="107"/>
        <v>42503.874305555553</v>
      </c>
    </row>
    <row r="1721" spans="1:20" ht="49" x14ac:dyDescent="0.25">
      <c r="A1721" s="6">
        <f t="shared" si="104"/>
        <v>0.87500000000000355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41869.201284722221</v>
      </c>
      <c r="T1721" s="10">
        <f t="shared" si="107"/>
        <v>41899.201284722221</v>
      </c>
    </row>
    <row r="1722" spans="1:20" ht="49" x14ac:dyDescent="0.25">
      <c r="A1722" s="6">
        <f t="shared" si="104"/>
        <v>5.6250000000000018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41922.449895833335</v>
      </c>
      <c r="T1722" s="10">
        <f t="shared" si="107"/>
        <v>41952.491562499999</v>
      </c>
    </row>
    <row r="1723" spans="1:20" ht="49" x14ac:dyDescent="0.25">
      <c r="A1723" s="6">
        <f t="shared" si="104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42319.12804398148</v>
      </c>
      <c r="T1723" s="10">
        <f t="shared" si="107"/>
        <v>42349.12804398148</v>
      </c>
    </row>
    <row r="1724" spans="1:20" ht="49" x14ac:dyDescent="0.25">
      <c r="A1724" s="6">
        <f t="shared" si="104"/>
        <v>3.472222222222765E-2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42425.627650462957</v>
      </c>
      <c r="T1724" s="10">
        <f t="shared" si="107"/>
        <v>42462.673611111109</v>
      </c>
    </row>
    <row r="1725" spans="1:20" ht="49" x14ac:dyDescent="0.25">
      <c r="A1725" s="6">
        <f t="shared" si="104"/>
        <v>6.4999999999999947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42129.492071759254</v>
      </c>
      <c r="T1725" s="10">
        <f t="shared" si="107"/>
        <v>42185.916666666664</v>
      </c>
    </row>
    <row r="1726" spans="1:20" ht="49" x14ac:dyDescent="0.25">
      <c r="A1726" s="6">
        <f t="shared" si="104"/>
        <v>0.5833333333333357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41912.599097222221</v>
      </c>
      <c r="T1726" s="10">
        <f t="shared" si="107"/>
        <v>41942.599097222221</v>
      </c>
    </row>
    <row r="1727" spans="1:20" ht="49" x14ac:dyDescent="0.25">
      <c r="A1727" s="6">
        <f t="shared" si="104"/>
        <v>10.18181818181818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41845.634826388887</v>
      </c>
      <c r="T1727" s="10">
        <f t="shared" si="107"/>
        <v>41875.634826388887</v>
      </c>
    </row>
    <row r="1728" spans="1:20" ht="33" x14ac:dyDescent="0.25">
      <c r="A1728" s="6">
        <f t="shared" si="104"/>
        <v>33.784615384615378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41788.586388888885</v>
      </c>
      <c r="T1728" s="10">
        <f t="shared" si="107"/>
        <v>41817.586388888885</v>
      </c>
    </row>
    <row r="1729" spans="1:20" ht="49" x14ac:dyDescent="0.25">
      <c r="A1729" s="6">
        <f t="shared" si="104"/>
        <v>3.3333333333329662E-2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42044.594641203708</v>
      </c>
      <c r="T1729" s="10">
        <f t="shared" si="107"/>
        <v>42099.124999999993</v>
      </c>
    </row>
    <row r="1730" spans="1:20" ht="49" x14ac:dyDescent="0.25">
      <c r="A1730" s="6">
        <f t="shared" si="104"/>
        <v>68.399999999999991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42268.292523148142</v>
      </c>
      <c r="T1730" s="10">
        <f t="shared" si="107"/>
        <v>42298.292523148142</v>
      </c>
    </row>
    <row r="1731" spans="1:20" ht="49" x14ac:dyDescent="0.25">
      <c r="A1731" s="6">
        <f t="shared" ref="A1731:A1794" si="108">((F1731-E1731)/E1731+1)*100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t="e">
        <f t="shared" ref="P1731:P1794" si="109">F1731/M1731</f>
        <v>#DIV/0!</v>
      </c>
      <c r="Q1731" t="s">
        <v>8325</v>
      </c>
      <c r="R1731" t="s">
        <v>8347</v>
      </c>
      <c r="S1731" s="10">
        <f t="shared" ref="S1731:S1794" si="110">(((K1731/60)/60)/24)+DATE(1970,1,1)+(-8/24)</f>
        <v>42470.718819444439</v>
      </c>
      <c r="T1731" s="10">
        <f t="shared" ref="T1731:T1794" si="111">(((J1731/60)/60)/24)+DATE(1970,1,1)+(-8/24)</f>
        <v>42530.718819444439</v>
      </c>
    </row>
    <row r="1732" spans="1:20" ht="49" x14ac:dyDescent="0.25">
      <c r="A1732" s="6">
        <f t="shared" si="108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42271.754432870373</v>
      </c>
      <c r="T1732" s="10">
        <f t="shared" si="111"/>
        <v>42301.754432870373</v>
      </c>
    </row>
    <row r="1733" spans="1:20" ht="33" x14ac:dyDescent="0.25">
      <c r="A1733" s="6">
        <f t="shared" si="108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42152.573518518511</v>
      </c>
      <c r="T1733" s="10">
        <f t="shared" si="111"/>
        <v>42166.291666666664</v>
      </c>
    </row>
    <row r="1734" spans="1:20" ht="49" x14ac:dyDescent="0.25">
      <c r="A1734" s="6">
        <f t="shared" si="108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42325.350474537037</v>
      </c>
      <c r="T1734" s="10">
        <f t="shared" si="111"/>
        <v>42384.874999999993</v>
      </c>
    </row>
    <row r="1735" spans="1:20" ht="49" x14ac:dyDescent="0.25">
      <c r="A1735" s="6">
        <f t="shared" si="108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42614.342291666668</v>
      </c>
      <c r="T1735" s="10">
        <f t="shared" si="111"/>
        <v>42626.562499999993</v>
      </c>
    </row>
    <row r="1736" spans="1:20" ht="49" x14ac:dyDescent="0.25">
      <c r="A1736" s="6">
        <f t="shared" si="108"/>
        <v>2.2222222222223476E-2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42101.703194444439</v>
      </c>
      <c r="T1736" s="10">
        <f t="shared" si="111"/>
        <v>42131.703194444439</v>
      </c>
    </row>
    <row r="1737" spans="1:20" ht="49" x14ac:dyDescent="0.25">
      <c r="A1737" s="6">
        <f t="shared" si="108"/>
        <v>10.999999999999998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42559.480844907412</v>
      </c>
      <c r="T1737" s="10">
        <f t="shared" si="111"/>
        <v>42589.480844907412</v>
      </c>
    </row>
    <row r="1738" spans="1:20" ht="33" x14ac:dyDescent="0.25">
      <c r="A1738" s="6">
        <f t="shared" si="108"/>
        <v>0.73333333333333028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42286.52815972222</v>
      </c>
      <c r="T1738" s="10">
        <f t="shared" si="111"/>
        <v>42316.569826388884</v>
      </c>
    </row>
    <row r="1739" spans="1:20" ht="49" x14ac:dyDescent="0.25">
      <c r="A1739" s="6">
        <f t="shared" si="108"/>
        <v>21.250000000000004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42175.615648148152</v>
      </c>
      <c r="T1739" s="10">
        <f t="shared" si="111"/>
        <v>42205.615648148152</v>
      </c>
    </row>
    <row r="1740" spans="1:20" ht="33" x14ac:dyDescent="0.25">
      <c r="A1740" s="6">
        <f t="shared" si="108"/>
        <v>0.40000000000000036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41884.540995370371</v>
      </c>
      <c r="T1740" s="10">
        <f t="shared" si="111"/>
        <v>41914.540995370371</v>
      </c>
    </row>
    <row r="1741" spans="1:20" ht="49" x14ac:dyDescent="0.25">
      <c r="A1741" s="6">
        <f t="shared" si="108"/>
        <v>0.10000000000000009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42435.540879629632</v>
      </c>
      <c r="T1741" s="10">
        <f t="shared" si="111"/>
        <v>42494.499212962961</v>
      </c>
    </row>
    <row r="1742" spans="1:20" ht="49" x14ac:dyDescent="0.25">
      <c r="A1742" s="6">
        <f t="shared" si="108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42171.48405092593</v>
      </c>
      <c r="T1742" s="10">
        <f t="shared" si="111"/>
        <v>42201.48405092593</v>
      </c>
    </row>
    <row r="1743" spans="1:20" ht="33" x14ac:dyDescent="0.25">
      <c r="A1743" s="6">
        <f t="shared" si="108"/>
        <v>110.83333333333334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42120.294803240737</v>
      </c>
      <c r="T1743" s="10">
        <f t="shared" si="111"/>
        <v>42165.294803240737</v>
      </c>
    </row>
    <row r="1744" spans="1:20" ht="49" x14ac:dyDescent="0.25">
      <c r="A1744" s="6">
        <f t="shared" si="108"/>
        <v>108.74999999999999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42710.543634259251</v>
      </c>
      <c r="T1744" s="10">
        <f t="shared" si="111"/>
        <v>42742.541666666664</v>
      </c>
    </row>
    <row r="1745" spans="1:20" ht="49" x14ac:dyDescent="0.25">
      <c r="A1745" s="6">
        <f t="shared" si="108"/>
        <v>100.41666666666667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42586.592303240737</v>
      </c>
      <c r="T1745" s="10">
        <f t="shared" si="111"/>
        <v>42608.832638888889</v>
      </c>
    </row>
    <row r="1746" spans="1:20" ht="49" x14ac:dyDescent="0.25">
      <c r="A1746" s="6">
        <f t="shared" si="108"/>
        <v>118.45454545454545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42026.271724537037</v>
      </c>
      <c r="T1746" s="10">
        <f t="shared" si="111"/>
        <v>42071.230057870365</v>
      </c>
    </row>
    <row r="1747" spans="1:20" ht="49" x14ac:dyDescent="0.25">
      <c r="A1747" s="6">
        <f t="shared" si="108"/>
        <v>114.01428571428571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42689.926365740735</v>
      </c>
      <c r="T1747" s="10">
        <f t="shared" si="111"/>
        <v>42725.749999999993</v>
      </c>
    </row>
    <row r="1748" spans="1:20" ht="49" x14ac:dyDescent="0.25">
      <c r="A1748" s="6">
        <f t="shared" si="108"/>
        <v>148.1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42667.843368055554</v>
      </c>
      <c r="T1748" s="10">
        <f t="shared" si="111"/>
        <v>42697.749999999993</v>
      </c>
    </row>
    <row r="1749" spans="1:20" ht="49" x14ac:dyDescent="0.25">
      <c r="A1749" s="6">
        <f t="shared" si="108"/>
        <v>104.95555555555556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42292.102199074077</v>
      </c>
      <c r="T1749" s="10">
        <f t="shared" si="111"/>
        <v>42321.291666666664</v>
      </c>
    </row>
    <row r="1750" spans="1:20" ht="33" x14ac:dyDescent="0.25">
      <c r="A1750" s="6">
        <f t="shared" si="108"/>
        <v>129.94800000000001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42219.617395833331</v>
      </c>
      <c r="T1750" s="10">
        <f t="shared" si="111"/>
        <v>42249.617395833331</v>
      </c>
    </row>
    <row r="1751" spans="1:20" ht="33" x14ac:dyDescent="0.25">
      <c r="A1751" s="6">
        <f t="shared" si="108"/>
        <v>123.48756218905473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42758.642604166664</v>
      </c>
      <c r="T1751" s="10">
        <f t="shared" si="111"/>
        <v>42795.458333333336</v>
      </c>
    </row>
    <row r="1752" spans="1:20" ht="49" x14ac:dyDescent="0.25">
      <c r="A1752" s="6">
        <f t="shared" si="108"/>
        <v>201.62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42454.503518518519</v>
      </c>
      <c r="T1752" s="10">
        <f t="shared" si="111"/>
        <v>42479.503518518519</v>
      </c>
    </row>
    <row r="1753" spans="1:20" ht="33" x14ac:dyDescent="0.25">
      <c r="A1753" s="6">
        <f t="shared" si="108"/>
        <v>102.89999999999999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42052.448182870365</v>
      </c>
      <c r="T1753" s="10">
        <f t="shared" si="111"/>
        <v>42082.4065162037</v>
      </c>
    </row>
    <row r="1754" spans="1:20" ht="33" x14ac:dyDescent="0.25">
      <c r="A1754" s="6">
        <f t="shared" si="108"/>
        <v>260.16666666666663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42626.919930555552</v>
      </c>
      <c r="T1754" s="10">
        <f t="shared" si="111"/>
        <v>42656.919930555552</v>
      </c>
    </row>
    <row r="1755" spans="1:20" ht="49" x14ac:dyDescent="0.25">
      <c r="A1755" s="6">
        <f t="shared" si="108"/>
        <v>108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42420.416296296295</v>
      </c>
      <c r="T1755" s="10">
        <f t="shared" si="111"/>
        <v>42450.374629629623</v>
      </c>
    </row>
    <row r="1756" spans="1:20" ht="49" x14ac:dyDescent="0.25">
      <c r="A1756" s="6">
        <f t="shared" si="108"/>
        <v>110.52941176470587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42067.543437499997</v>
      </c>
      <c r="T1756" s="10">
        <f t="shared" si="111"/>
        <v>42097.501770833333</v>
      </c>
    </row>
    <row r="1757" spans="1:20" ht="49" x14ac:dyDescent="0.25">
      <c r="A1757" s="6">
        <f t="shared" si="108"/>
        <v>120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42252.455567129626</v>
      </c>
      <c r="T1757" s="10">
        <f t="shared" si="111"/>
        <v>42282.455567129626</v>
      </c>
    </row>
    <row r="1758" spans="1:20" ht="49" x14ac:dyDescent="0.25">
      <c r="A1758" s="6">
        <f t="shared" si="108"/>
        <v>102.82909090909091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42570.834131944437</v>
      </c>
      <c r="T1758" s="10">
        <f t="shared" si="111"/>
        <v>42610.834131944437</v>
      </c>
    </row>
    <row r="1759" spans="1:20" ht="33" x14ac:dyDescent="0.25">
      <c r="A1759" s="6">
        <f t="shared" si="108"/>
        <v>115.99999999999999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42733.494016203702</v>
      </c>
      <c r="T1759" s="10">
        <f t="shared" si="111"/>
        <v>42763.478472222218</v>
      </c>
    </row>
    <row r="1760" spans="1:20" ht="49" x14ac:dyDescent="0.25">
      <c r="A1760" s="6">
        <f t="shared" si="108"/>
        <v>114.7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42505.62259259259</v>
      </c>
      <c r="T1760" s="10">
        <f t="shared" si="111"/>
        <v>42565.62259259259</v>
      </c>
    </row>
    <row r="1761" spans="1:20" ht="33" x14ac:dyDescent="0.25">
      <c r="A1761" s="6">
        <f t="shared" si="108"/>
        <v>106.60000000000001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42068.495706018519</v>
      </c>
      <c r="T1761" s="10">
        <f t="shared" si="111"/>
        <v>42088.454039351847</v>
      </c>
    </row>
    <row r="1762" spans="1:20" ht="49" x14ac:dyDescent="0.25">
      <c r="A1762" s="6">
        <f t="shared" si="108"/>
        <v>165.44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42405.339270833334</v>
      </c>
      <c r="T1762" s="10">
        <f t="shared" si="111"/>
        <v>42425.339270833334</v>
      </c>
    </row>
    <row r="1763" spans="1:20" ht="33" x14ac:dyDescent="0.25">
      <c r="A1763" s="6">
        <f t="shared" si="108"/>
        <v>155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42209.234490740739</v>
      </c>
      <c r="T1763" s="10">
        <f t="shared" si="111"/>
        <v>42259.234490740739</v>
      </c>
    </row>
    <row r="1764" spans="1:20" ht="18" x14ac:dyDescent="0.25">
      <c r="A1764" s="6">
        <f t="shared" si="108"/>
        <v>885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42410.648668981477</v>
      </c>
      <c r="T1764" s="10">
        <f t="shared" si="111"/>
        <v>42440.648668981477</v>
      </c>
    </row>
    <row r="1765" spans="1:20" ht="49" x14ac:dyDescent="0.25">
      <c r="A1765" s="6">
        <f t="shared" si="108"/>
        <v>101.90833333333333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42636.535185185181</v>
      </c>
      <c r="T1765" s="10">
        <f t="shared" si="111"/>
        <v>42666.535185185181</v>
      </c>
    </row>
    <row r="1766" spans="1:20" ht="49" x14ac:dyDescent="0.25">
      <c r="A1766" s="6">
        <f t="shared" si="108"/>
        <v>19.599999999999994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41825.15253472222</v>
      </c>
      <c r="T1766" s="10">
        <f t="shared" si="111"/>
        <v>41854.15253472222</v>
      </c>
    </row>
    <row r="1767" spans="1:20" ht="49" x14ac:dyDescent="0.25">
      <c r="A1767" s="6">
        <f t="shared" si="108"/>
        <v>59.467839999999995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41834.647129629629</v>
      </c>
      <c r="T1767" s="10">
        <f t="shared" si="111"/>
        <v>41864.647129629629</v>
      </c>
    </row>
    <row r="1768" spans="1:20" ht="33" x14ac:dyDescent="0.25">
      <c r="A1768" s="6">
        <f t="shared" si="108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41855.52648148148</v>
      </c>
      <c r="T1768" s="10">
        <f t="shared" si="111"/>
        <v>41876.52648148148</v>
      </c>
    </row>
    <row r="1769" spans="1:20" ht="33" x14ac:dyDescent="0.25">
      <c r="A1769" s="6">
        <f t="shared" si="108"/>
        <v>45.720000000000006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41824.325046296297</v>
      </c>
      <c r="T1769" s="10">
        <f t="shared" si="111"/>
        <v>41854.325046296297</v>
      </c>
    </row>
    <row r="1770" spans="1:20" ht="49" x14ac:dyDescent="0.25">
      <c r="A1770" s="6">
        <f t="shared" si="108"/>
        <v>3.7399999999999989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41849.227361111109</v>
      </c>
      <c r="T1770" s="10">
        <f t="shared" si="111"/>
        <v>41909.227361111109</v>
      </c>
    </row>
    <row r="1771" spans="1:20" ht="49" x14ac:dyDescent="0.25">
      <c r="A1771" s="6">
        <f t="shared" si="108"/>
        <v>2.7024999999999966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41987.485636574071</v>
      </c>
      <c r="T1771" s="10">
        <f t="shared" si="111"/>
        <v>42017.485636574071</v>
      </c>
    </row>
    <row r="1772" spans="1:20" ht="49" x14ac:dyDescent="0.25">
      <c r="A1772" s="6">
        <f t="shared" si="108"/>
        <v>56.51428571428572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41891.446689814817</v>
      </c>
      <c r="T1772" s="10">
        <f t="shared" si="111"/>
        <v>41926.446689814817</v>
      </c>
    </row>
    <row r="1773" spans="1:20" ht="49" x14ac:dyDescent="0.25">
      <c r="A1773" s="6">
        <f t="shared" si="108"/>
        <v>21.30952380952381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41905.646296296298</v>
      </c>
      <c r="T1773" s="10">
        <f t="shared" si="111"/>
        <v>41935.646296296298</v>
      </c>
    </row>
    <row r="1774" spans="1:20" ht="33" x14ac:dyDescent="0.25">
      <c r="A1774" s="6">
        <f t="shared" si="108"/>
        <v>15.600000000000003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41766.384675925925</v>
      </c>
      <c r="T1774" s="10">
        <f t="shared" si="111"/>
        <v>41826.384675925925</v>
      </c>
    </row>
    <row r="1775" spans="1:20" ht="49" x14ac:dyDescent="0.25">
      <c r="A1775" s="6">
        <f t="shared" si="108"/>
        <v>6.2566666666666659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41978.427060185182</v>
      </c>
      <c r="T1775" s="10">
        <f t="shared" si="111"/>
        <v>42023.427060185182</v>
      </c>
    </row>
    <row r="1776" spans="1:20" ht="49" x14ac:dyDescent="0.25">
      <c r="A1776" s="6">
        <f t="shared" si="108"/>
        <v>45.92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41929.885324074072</v>
      </c>
      <c r="T1776" s="10">
        <f t="shared" si="111"/>
        <v>41972.290972222218</v>
      </c>
    </row>
    <row r="1777" spans="1:20" ht="49" x14ac:dyDescent="0.25">
      <c r="A1777" s="6">
        <f t="shared" si="108"/>
        <v>65.101538461538453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41891.643055555556</v>
      </c>
      <c r="T1777" s="10">
        <f t="shared" si="111"/>
        <v>41936.643055555556</v>
      </c>
    </row>
    <row r="1778" spans="1:20" ht="49" x14ac:dyDescent="0.25">
      <c r="A1778" s="6">
        <f t="shared" si="108"/>
        <v>6.6999999999999948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41905.623506944445</v>
      </c>
      <c r="T1778" s="10">
        <f t="shared" si="111"/>
        <v>41941.623506944445</v>
      </c>
    </row>
    <row r="1779" spans="1:20" ht="49" x14ac:dyDescent="0.25">
      <c r="A1779" s="6">
        <f t="shared" si="108"/>
        <v>13.5625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42025.02376157407</v>
      </c>
      <c r="T1779" s="10">
        <f t="shared" si="111"/>
        <v>42055.02376157407</v>
      </c>
    </row>
    <row r="1780" spans="1:20" ht="49" x14ac:dyDescent="0.25">
      <c r="A1780" s="6">
        <f t="shared" si="108"/>
        <v>1.9900000000000029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42045.530034722215</v>
      </c>
      <c r="T1780" s="10">
        <f t="shared" si="111"/>
        <v>42090.488368055558</v>
      </c>
    </row>
    <row r="1781" spans="1:20" ht="49" x14ac:dyDescent="0.25">
      <c r="A1781" s="6">
        <f t="shared" si="108"/>
        <v>36.236363636363635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42585.358564814807</v>
      </c>
      <c r="T1781" s="10">
        <f t="shared" si="111"/>
        <v>42615.358564814807</v>
      </c>
    </row>
    <row r="1782" spans="1:20" ht="49" x14ac:dyDescent="0.25">
      <c r="A1782" s="6">
        <f t="shared" si="108"/>
        <v>39.743333333333332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42493.267476851855</v>
      </c>
      <c r="T1782" s="10">
        <f t="shared" si="111"/>
        <v>42553.267476851855</v>
      </c>
    </row>
    <row r="1783" spans="1:20" ht="49" x14ac:dyDescent="0.25">
      <c r="A1783" s="6">
        <f t="shared" si="108"/>
        <v>25.763636363636365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42597.284085648142</v>
      </c>
      <c r="T1783" s="10">
        <f t="shared" si="111"/>
        <v>42628.284085648142</v>
      </c>
    </row>
    <row r="1784" spans="1:20" ht="49" x14ac:dyDescent="0.25">
      <c r="A1784" s="6">
        <f t="shared" si="108"/>
        <v>15.491428571428568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42388.241770833331</v>
      </c>
      <c r="T1784" s="10">
        <f t="shared" si="111"/>
        <v>42421.241770833331</v>
      </c>
    </row>
    <row r="1785" spans="1:20" ht="49" x14ac:dyDescent="0.25">
      <c r="A1785" s="6">
        <f t="shared" si="108"/>
        <v>23.692500000000006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42115.616643518515</v>
      </c>
      <c r="T1785" s="10">
        <f t="shared" si="111"/>
        <v>42145.616643518515</v>
      </c>
    </row>
    <row r="1786" spans="1:20" ht="49" x14ac:dyDescent="0.25">
      <c r="A1786" s="6">
        <f t="shared" si="108"/>
        <v>39.76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42003.322222222218</v>
      </c>
      <c r="T1786" s="10">
        <f t="shared" si="111"/>
        <v>42034.809027777774</v>
      </c>
    </row>
    <row r="1787" spans="1:20" ht="49" x14ac:dyDescent="0.25">
      <c r="A1787" s="6">
        <f t="shared" si="108"/>
        <v>20.220833333333331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41896.801562499997</v>
      </c>
      <c r="T1787" s="10">
        <f t="shared" si="111"/>
        <v>41927.666666666664</v>
      </c>
    </row>
    <row r="1788" spans="1:20" ht="49" x14ac:dyDescent="0.25">
      <c r="A1788" s="6">
        <f t="shared" si="108"/>
        <v>47.631578947368425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41958.217326388891</v>
      </c>
      <c r="T1788" s="10">
        <f t="shared" si="111"/>
        <v>41988.217326388891</v>
      </c>
    </row>
    <row r="1789" spans="1:20" ht="49" x14ac:dyDescent="0.25">
      <c r="A1789" s="6">
        <f t="shared" si="108"/>
        <v>15.329999999999998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42068.322187499994</v>
      </c>
      <c r="T1789" s="10">
        <f t="shared" si="111"/>
        <v>42098.28052083333</v>
      </c>
    </row>
    <row r="1790" spans="1:20" ht="49" x14ac:dyDescent="0.25">
      <c r="A1790" s="6">
        <f t="shared" si="108"/>
        <v>1.3818181818181841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41913.615069444444</v>
      </c>
      <c r="T1790" s="10">
        <f t="shared" si="111"/>
        <v>41943.615069444444</v>
      </c>
    </row>
    <row r="1791" spans="1:20" ht="49" x14ac:dyDescent="0.25">
      <c r="A1791" s="6">
        <f t="shared" si="108"/>
        <v>0.50000000000000044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41955.916701388887</v>
      </c>
      <c r="T1791" s="10">
        <f t="shared" si="111"/>
        <v>42015.916701388887</v>
      </c>
    </row>
    <row r="1792" spans="1:20" ht="49" x14ac:dyDescent="0.25">
      <c r="A1792" s="6">
        <f t="shared" si="108"/>
        <v>4.9575757575757606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42010.341180555559</v>
      </c>
      <c r="T1792" s="10">
        <f t="shared" si="111"/>
        <v>42040.341180555559</v>
      </c>
    </row>
    <row r="1793" spans="1:20" ht="33" x14ac:dyDescent="0.25">
      <c r="A1793" s="6">
        <f t="shared" si="108"/>
        <v>3.5666666666666624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41973.407002314816</v>
      </c>
      <c r="T1793" s="10">
        <f t="shared" si="111"/>
        <v>42033.407002314816</v>
      </c>
    </row>
    <row r="1794" spans="1:20" ht="33" x14ac:dyDescent="0.25">
      <c r="A1794" s="6">
        <f t="shared" si="108"/>
        <v>61.124000000000002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42188.697708333326</v>
      </c>
      <c r="T1794" s="10">
        <f t="shared" si="111"/>
        <v>42225.957638888889</v>
      </c>
    </row>
    <row r="1795" spans="1:20" ht="49" x14ac:dyDescent="0.25">
      <c r="A1795" s="6">
        <f t="shared" ref="A1795:A1858" si="112">((F1795-E1795)/E1795+1)*100</f>
        <v>1.3333333333333308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>
        <f t="shared" ref="P1795:P1858" si="113">F1795/M1795</f>
        <v>20</v>
      </c>
      <c r="Q1795" t="s">
        <v>8338</v>
      </c>
      <c r="R1795" t="s">
        <v>8339</v>
      </c>
      <c r="S1795" s="10">
        <f t="shared" ref="S1795:S1858" si="114">(((K1795/60)/60)/24)+DATE(1970,1,1)+(-8/24)</f>
        <v>41940.558333333334</v>
      </c>
      <c r="T1795" s="10">
        <f t="shared" ref="T1795:T1858" si="115">(((J1795/60)/60)/24)+DATE(1970,1,1)+(-8/24)</f>
        <v>41970.6</v>
      </c>
    </row>
    <row r="1796" spans="1:20" ht="49" x14ac:dyDescent="0.25">
      <c r="A1796" s="6">
        <f t="shared" si="112"/>
        <v>11.077777777777776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42011.217847222222</v>
      </c>
      <c r="T1796" s="10">
        <f t="shared" si="115"/>
        <v>42046.217847222222</v>
      </c>
    </row>
    <row r="1797" spans="1:20" ht="49" x14ac:dyDescent="0.25">
      <c r="A1797" s="6">
        <f t="shared" si="112"/>
        <v>38.735714285714288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42627.955335648141</v>
      </c>
      <c r="T1797" s="10">
        <f t="shared" si="115"/>
        <v>42657.333333333336</v>
      </c>
    </row>
    <row r="1798" spans="1:20" ht="49" x14ac:dyDescent="0.25">
      <c r="A1798" s="6">
        <f t="shared" si="112"/>
        <v>22.05263157894737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42515.106087962959</v>
      </c>
      <c r="T1798" s="10">
        <f t="shared" si="115"/>
        <v>42575.106087962959</v>
      </c>
    </row>
    <row r="1799" spans="1:20" ht="49" x14ac:dyDescent="0.25">
      <c r="A1799" s="6">
        <f t="shared" si="112"/>
        <v>67.55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42689.235983796294</v>
      </c>
      <c r="T1799" s="10">
        <f t="shared" si="115"/>
        <v>42719.235983796294</v>
      </c>
    </row>
    <row r="1800" spans="1:20" ht="49" x14ac:dyDescent="0.25">
      <c r="A1800" s="6">
        <f t="shared" si="112"/>
        <v>13.637500000000003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42343.993437499994</v>
      </c>
      <c r="T1800" s="10">
        <f t="shared" si="115"/>
        <v>42403.993437499994</v>
      </c>
    </row>
    <row r="1801" spans="1:20" ht="33" x14ac:dyDescent="0.25">
      <c r="A1801" s="6">
        <f t="shared" si="112"/>
        <v>1.7457500000000015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41934.509351851848</v>
      </c>
      <c r="T1801" s="10">
        <f t="shared" si="115"/>
        <v>41954.551018518519</v>
      </c>
    </row>
    <row r="1802" spans="1:20" ht="49" x14ac:dyDescent="0.25">
      <c r="A1802" s="6">
        <f t="shared" si="112"/>
        <v>20.449632511889327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42623.272800925923</v>
      </c>
      <c r="T1802" s="10">
        <f t="shared" si="115"/>
        <v>42653.272800925923</v>
      </c>
    </row>
    <row r="1803" spans="1:20" ht="49" x14ac:dyDescent="0.25">
      <c r="A1803" s="6">
        <f t="shared" si="112"/>
        <v>13.852941176470591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42321.327175925922</v>
      </c>
      <c r="T1803" s="10">
        <f t="shared" si="115"/>
        <v>42353.173611111109</v>
      </c>
    </row>
    <row r="1804" spans="1:20" ht="33" x14ac:dyDescent="0.25">
      <c r="A1804" s="6">
        <f t="shared" si="112"/>
        <v>48.485714285714288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42159.139236111114</v>
      </c>
      <c r="T1804" s="10">
        <f t="shared" si="115"/>
        <v>42182.582638888889</v>
      </c>
    </row>
    <row r="1805" spans="1:20" ht="49" x14ac:dyDescent="0.25">
      <c r="A1805" s="6">
        <f t="shared" si="112"/>
        <v>30.800000000000004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42017.738217592596</v>
      </c>
      <c r="T1805" s="10">
        <f t="shared" si="115"/>
        <v>42048.738217592596</v>
      </c>
    </row>
    <row r="1806" spans="1:20" ht="49" x14ac:dyDescent="0.25">
      <c r="A1806" s="6">
        <f t="shared" si="112"/>
        <v>35.174193548387102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42282.344953703701</v>
      </c>
      <c r="T1806" s="10">
        <f t="shared" si="115"/>
        <v>42322.386620370373</v>
      </c>
    </row>
    <row r="1807" spans="1:20" ht="49" x14ac:dyDescent="0.25">
      <c r="A1807" s="6">
        <f t="shared" si="112"/>
        <v>36.404444444444437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42247.470578703702</v>
      </c>
      <c r="T1807" s="10">
        <f t="shared" si="115"/>
        <v>42279.416666666664</v>
      </c>
    </row>
    <row r="1808" spans="1:20" ht="49" x14ac:dyDescent="0.25">
      <c r="A1808" s="6">
        <f t="shared" si="112"/>
        <v>2.9549999999999965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41877.304965277777</v>
      </c>
      <c r="T1808" s="10">
        <f t="shared" si="115"/>
        <v>41912.304965277777</v>
      </c>
    </row>
    <row r="1809" spans="1:20" ht="33" x14ac:dyDescent="0.25">
      <c r="A1809" s="6">
        <f t="shared" si="112"/>
        <v>11.060000000000002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41879.735104166662</v>
      </c>
      <c r="T1809" s="10">
        <f t="shared" si="115"/>
        <v>41909.735104166662</v>
      </c>
    </row>
    <row r="1810" spans="1:20" ht="49" x14ac:dyDescent="0.25">
      <c r="A1810" s="6">
        <f t="shared" si="112"/>
        <v>41.407142857142851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42742.347569444442</v>
      </c>
      <c r="T1810" s="10">
        <f t="shared" si="115"/>
        <v>42777.347569444442</v>
      </c>
    </row>
    <row r="1811" spans="1:20" ht="49" x14ac:dyDescent="0.25">
      <c r="A1811" s="6">
        <f t="shared" si="112"/>
        <v>10.857142857142854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42029.574525462966</v>
      </c>
      <c r="T1811" s="10">
        <f t="shared" si="115"/>
        <v>42064.574525462966</v>
      </c>
    </row>
    <row r="1812" spans="1:20" ht="49" x14ac:dyDescent="0.25">
      <c r="A1812" s="6">
        <f t="shared" si="112"/>
        <v>3.3333333333333326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41860.576689814814</v>
      </c>
      <c r="T1812" s="10">
        <f t="shared" si="115"/>
        <v>41872.576689814814</v>
      </c>
    </row>
    <row r="1813" spans="1:20" ht="33" x14ac:dyDescent="0.25">
      <c r="A1813" s="6">
        <f t="shared" si="112"/>
        <v>7.407407407407085E-2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41876.100347222222</v>
      </c>
      <c r="T1813" s="10">
        <f t="shared" si="115"/>
        <v>41935.833333333328</v>
      </c>
    </row>
    <row r="1814" spans="1:20" ht="49" x14ac:dyDescent="0.25">
      <c r="A1814" s="6">
        <f t="shared" si="112"/>
        <v>13.30769230769231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42523.985370370363</v>
      </c>
      <c r="T1814" s="10">
        <f t="shared" si="115"/>
        <v>42553.985370370363</v>
      </c>
    </row>
    <row r="1815" spans="1:20" ht="49" x14ac:dyDescent="0.25">
      <c r="A1815" s="6">
        <f t="shared" si="112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41829.55569444444</v>
      </c>
      <c r="T1815" s="10">
        <f t="shared" si="115"/>
        <v>41859.55569444444</v>
      </c>
    </row>
    <row r="1816" spans="1:20" ht="49" x14ac:dyDescent="0.25">
      <c r="A1816" s="6">
        <f t="shared" si="112"/>
        <v>49.183333333333337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42032.980740740742</v>
      </c>
      <c r="T1816" s="10">
        <f t="shared" si="115"/>
        <v>42062.980740740742</v>
      </c>
    </row>
    <row r="1817" spans="1:20" ht="49" x14ac:dyDescent="0.25">
      <c r="A1817" s="6">
        <f t="shared" si="112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42172.573344907411</v>
      </c>
      <c r="T1817" s="10">
        <f t="shared" si="115"/>
        <v>42186.573344907411</v>
      </c>
    </row>
    <row r="1818" spans="1:20" ht="49" x14ac:dyDescent="0.25">
      <c r="A1818" s="6">
        <f t="shared" si="112"/>
        <v>2.0360000000000045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42548.542858796289</v>
      </c>
      <c r="T1818" s="10">
        <f t="shared" si="115"/>
        <v>42576.458333333336</v>
      </c>
    </row>
    <row r="1819" spans="1:20" ht="33" x14ac:dyDescent="0.25">
      <c r="A1819" s="6">
        <f t="shared" si="112"/>
        <v>52.327777777777776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42705.328784722216</v>
      </c>
      <c r="T1819" s="10">
        <f t="shared" si="115"/>
        <v>42764.957638888889</v>
      </c>
    </row>
    <row r="1820" spans="1:20" ht="33" x14ac:dyDescent="0.25">
      <c r="A1820" s="6">
        <f t="shared" si="112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42066.901041666664</v>
      </c>
      <c r="T1820" s="10">
        <f t="shared" si="115"/>
        <v>42096.859374999993</v>
      </c>
    </row>
    <row r="1821" spans="1:20" ht="49" x14ac:dyDescent="0.25">
      <c r="A1821" s="6">
        <f t="shared" si="112"/>
        <v>2.083333333333337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41820.418935185182</v>
      </c>
      <c r="T1821" s="10">
        <f t="shared" si="115"/>
        <v>41850.418935185182</v>
      </c>
    </row>
    <row r="1822" spans="1:20" ht="49" x14ac:dyDescent="0.25">
      <c r="A1822" s="6">
        <f t="shared" si="112"/>
        <v>6.5653846153846178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42064.75104166667</v>
      </c>
      <c r="T1822" s="10">
        <f t="shared" si="115"/>
        <v>42094.709374999999</v>
      </c>
    </row>
    <row r="1823" spans="1:20" ht="49" x14ac:dyDescent="0.25">
      <c r="A1823" s="6">
        <f t="shared" si="112"/>
        <v>134.88999999999999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40925.985729166663</v>
      </c>
      <c r="T1823" s="10">
        <f t="shared" si="115"/>
        <v>40970.985729166663</v>
      </c>
    </row>
    <row r="1824" spans="1:20" ht="33" x14ac:dyDescent="0.25">
      <c r="A1824" s="6">
        <f t="shared" si="112"/>
        <v>100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41634.463680555549</v>
      </c>
      <c r="T1824" s="10">
        <f t="shared" si="115"/>
        <v>41670.459027777775</v>
      </c>
    </row>
    <row r="1825" spans="1:20" ht="49" x14ac:dyDescent="0.25">
      <c r="A1825" s="6">
        <f t="shared" si="112"/>
        <v>115.85714285714286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41176.35157407407</v>
      </c>
      <c r="T1825" s="10">
        <f t="shared" si="115"/>
        <v>41206.35157407407</v>
      </c>
    </row>
    <row r="1826" spans="1:20" ht="18" x14ac:dyDescent="0.25">
      <c r="A1826" s="6">
        <f t="shared" si="112"/>
        <v>100.06666666666666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41626.582951388889</v>
      </c>
      <c r="T1826" s="10">
        <f t="shared" si="115"/>
        <v>41646.755555555552</v>
      </c>
    </row>
    <row r="1827" spans="1:20" ht="49" x14ac:dyDescent="0.25">
      <c r="A1827" s="6">
        <f t="shared" si="112"/>
        <v>105.05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41443.501192129625</v>
      </c>
      <c r="T1827" s="10">
        <f t="shared" si="115"/>
        <v>41466.501192129625</v>
      </c>
    </row>
    <row r="1828" spans="1:20" ht="18" x14ac:dyDescent="0.25">
      <c r="A1828" s="6">
        <f t="shared" si="112"/>
        <v>101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41657.590474537035</v>
      </c>
      <c r="T1828" s="10">
        <f t="shared" si="115"/>
        <v>41687.590474537035</v>
      </c>
    </row>
    <row r="1829" spans="1:20" ht="49" x14ac:dyDescent="0.25">
      <c r="A1829" s="6">
        <f t="shared" si="112"/>
        <v>100.66250000000001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40554.992604166662</v>
      </c>
      <c r="T1829" s="10">
        <f t="shared" si="115"/>
        <v>40604.992604166662</v>
      </c>
    </row>
    <row r="1830" spans="1:20" ht="49" x14ac:dyDescent="0.25">
      <c r="A1830" s="6">
        <f t="shared" si="112"/>
        <v>100.16000000000001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41736.566319444442</v>
      </c>
      <c r="T1830" s="10">
        <f t="shared" si="115"/>
        <v>41768.583333333328</v>
      </c>
    </row>
    <row r="1831" spans="1:20" ht="49" x14ac:dyDescent="0.25">
      <c r="A1831" s="6">
        <f t="shared" si="112"/>
        <v>166.68333333333334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40515.754293981481</v>
      </c>
      <c r="T1831" s="10">
        <f t="shared" si="115"/>
        <v>40564.583333333328</v>
      </c>
    </row>
    <row r="1832" spans="1:20" ht="49" x14ac:dyDescent="0.25">
      <c r="A1832" s="6">
        <f t="shared" si="112"/>
        <v>101.53333333333335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41664.350775462961</v>
      </c>
      <c r="T1832" s="10">
        <f t="shared" si="115"/>
        <v>41694.350775462961</v>
      </c>
    </row>
    <row r="1833" spans="1:20" ht="49" x14ac:dyDescent="0.25">
      <c r="A1833" s="6">
        <f t="shared" si="112"/>
        <v>103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41026.662766203699</v>
      </c>
      <c r="T1833" s="10">
        <f t="shared" si="115"/>
        <v>41041.662766203699</v>
      </c>
    </row>
    <row r="1834" spans="1:20" ht="49" x14ac:dyDescent="0.25">
      <c r="A1834" s="6">
        <f t="shared" si="112"/>
        <v>142.85714285714286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40576.206331018519</v>
      </c>
      <c r="T1834" s="10">
        <f t="shared" si="115"/>
        <v>40606.206331018519</v>
      </c>
    </row>
    <row r="1835" spans="1:20" ht="49" x14ac:dyDescent="0.25">
      <c r="A1835" s="6">
        <f t="shared" si="112"/>
        <v>262.5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41302.710682870369</v>
      </c>
      <c r="T1835" s="10">
        <f t="shared" si="115"/>
        <v>41334.999305555553</v>
      </c>
    </row>
    <row r="1836" spans="1:20" ht="33" x14ac:dyDescent="0.25">
      <c r="A1836" s="6">
        <f t="shared" si="112"/>
        <v>118.04999999999998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41988.630729166667</v>
      </c>
      <c r="T1836" s="10">
        <f t="shared" si="115"/>
        <v>42028.630729166667</v>
      </c>
    </row>
    <row r="1837" spans="1:20" ht="65" x14ac:dyDescent="0.25">
      <c r="A1837" s="6">
        <f t="shared" si="112"/>
        <v>104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42430.36887731481</v>
      </c>
      <c r="T1837" s="10">
        <f t="shared" si="115"/>
        <v>42460.327210648145</v>
      </c>
    </row>
    <row r="1838" spans="1:20" ht="18" x14ac:dyDescent="0.25">
      <c r="A1838" s="6">
        <f t="shared" si="112"/>
        <v>200.34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41305.476030092592</v>
      </c>
      <c r="T1838" s="10">
        <f t="shared" si="115"/>
        <v>41322.476030092592</v>
      </c>
    </row>
    <row r="1839" spans="1:20" ht="49" x14ac:dyDescent="0.25">
      <c r="A1839" s="6">
        <f t="shared" si="112"/>
        <v>306.83333333333331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40925.714525462965</v>
      </c>
      <c r="T1839" s="10">
        <f t="shared" si="115"/>
        <v>40985.672858796293</v>
      </c>
    </row>
    <row r="1840" spans="1:20" ht="49" x14ac:dyDescent="0.25">
      <c r="A1840" s="6">
        <f t="shared" si="112"/>
        <v>100.149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40788.453206018516</v>
      </c>
      <c r="T1840" s="10">
        <f t="shared" si="115"/>
        <v>40816.791666666664</v>
      </c>
    </row>
    <row r="1841" spans="1:20" ht="49" x14ac:dyDescent="0.25">
      <c r="A1841" s="6">
        <f t="shared" si="112"/>
        <v>205.29999999999998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42614.388680555552</v>
      </c>
      <c r="T1841" s="10">
        <f t="shared" si="115"/>
        <v>42644.388680555552</v>
      </c>
    </row>
    <row r="1842" spans="1:20" ht="49" x14ac:dyDescent="0.25">
      <c r="A1842" s="6">
        <f t="shared" si="112"/>
        <v>108.88888888888889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41381.76284722222</v>
      </c>
      <c r="T1842" s="10">
        <f t="shared" si="115"/>
        <v>41400.874305555553</v>
      </c>
    </row>
    <row r="1843" spans="1:20" ht="33" x14ac:dyDescent="0.25">
      <c r="A1843" s="6">
        <f t="shared" si="112"/>
        <v>101.75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41745.512094907404</v>
      </c>
      <c r="T1843" s="10">
        <f t="shared" si="115"/>
        <v>41778.874305555553</v>
      </c>
    </row>
    <row r="1844" spans="1:20" ht="49" x14ac:dyDescent="0.25">
      <c r="A1844" s="6">
        <f t="shared" si="112"/>
        <v>125.25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42031.298391203702</v>
      </c>
      <c r="T1844" s="10">
        <f t="shared" si="115"/>
        <v>42064.915972222218</v>
      </c>
    </row>
    <row r="1845" spans="1:20" ht="49" x14ac:dyDescent="0.25">
      <c r="A1845" s="6">
        <f t="shared" si="112"/>
        <v>124.0061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40564.661504629628</v>
      </c>
      <c r="T1845" s="10">
        <f t="shared" si="115"/>
        <v>40594.661504629628</v>
      </c>
    </row>
    <row r="1846" spans="1:20" ht="49" x14ac:dyDescent="0.25">
      <c r="A1846" s="6">
        <f t="shared" si="112"/>
        <v>101.4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40666.640208333331</v>
      </c>
      <c r="T1846" s="10">
        <f t="shared" si="115"/>
        <v>40704.791666666664</v>
      </c>
    </row>
    <row r="1847" spans="1:20" ht="97" x14ac:dyDescent="0.25">
      <c r="A1847" s="6">
        <f t="shared" si="112"/>
        <v>100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42522.999976851854</v>
      </c>
      <c r="T1847" s="10">
        <f t="shared" si="115"/>
        <v>42537.871527777774</v>
      </c>
    </row>
    <row r="1848" spans="1:20" ht="49" x14ac:dyDescent="0.25">
      <c r="A1848" s="6">
        <f t="shared" si="112"/>
        <v>137.92666666666668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41228.316863425927</v>
      </c>
      <c r="T1848" s="10">
        <f t="shared" si="115"/>
        <v>41258.316863425927</v>
      </c>
    </row>
    <row r="1849" spans="1:20" ht="49" x14ac:dyDescent="0.25">
      <c r="A1849" s="6">
        <f t="shared" si="112"/>
        <v>120.88000000000001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42093.903148148143</v>
      </c>
      <c r="T1849" s="10">
        <f t="shared" si="115"/>
        <v>42114.903148148143</v>
      </c>
    </row>
    <row r="1850" spans="1:20" ht="49" x14ac:dyDescent="0.25">
      <c r="A1850" s="6">
        <f t="shared" si="112"/>
        <v>107.36666666666667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40691.454722222217</v>
      </c>
      <c r="T1850" s="10">
        <f t="shared" si="115"/>
        <v>40754.957638888889</v>
      </c>
    </row>
    <row r="1851" spans="1:20" ht="33" x14ac:dyDescent="0.25">
      <c r="A1851" s="6">
        <f t="shared" si="112"/>
        <v>100.33333333333334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41169.512256944443</v>
      </c>
      <c r="T1851" s="10">
        <f t="shared" si="115"/>
        <v>41199.512256944443</v>
      </c>
    </row>
    <row r="1852" spans="1:20" ht="49" x14ac:dyDescent="0.25">
      <c r="A1852" s="6">
        <f t="shared" si="112"/>
        <v>101.52222222222223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41800.626157407409</v>
      </c>
      <c r="T1852" s="10">
        <f t="shared" si="115"/>
        <v>41830.626157407409</v>
      </c>
    </row>
    <row r="1853" spans="1:20" ht="49" x14ac:dyDescent="0.25">
      <c r="A1853" s="6">
        <f t="shared" si="112"/>
        <v>100.07692307692308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41827.57335648148</v>
      </c>
      <c r="T1853" s="10">
        <f t="shared" si="115"/>
        <v>41847.708333333328</v>
      </c>
    </row>
    <row r="1854" spans="1:20" ht="49" x14ac:dyDescent="0.25">
      <c r="A1854" s="6">
        <f t="shared" si="112"/>
        <v>116.96666666666667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42081.438101851854</v>
      </c>
      <c r="T1854" s="10">
        <f t="shared" si="115"/>
        <v>42118.666666666664</v>
      </c>
    </row>
    <row r="1855" spans="1:20" ht="49" x14ac:dyDescent="0.25">
      <c r="A1855" s="6">
        <f t="shared" si="112"/>
        <v>101.875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41176.727048611108</v>
      </c>
      <c r="T1855" s="10">
        <f t="shared" si="115"/>
        <v>41226.768715277773</v>
      </c>
    </row>
    <row r="1856" spans="1:20" ht="49" x14ac:dyDescent="0.25">
      <c r="A1856" s="6">
        <f t="shared" si="112"/>
        <v>102.12366666666665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41387.687928240739</v>
      </c>
      <c r="T1856" s="10">
        <f t="shared" si="115"/>
        <v>41417.687928240739</v>
      </c>
    </row>
    <row r="1857" spans="1:20" ht="49" x14ac:dyDescent="0.25">
      <c r="A1857" s="6">
        <f t="shared" si="112"/>
        <v>154.05897142857143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41600.205324074072</v>
      </c>
      <c r="T1857" s="10">
        <f t="shared" si="115"/>
        <v>41645.205324074072</v>
      </c>
    </row>
    <row r="1858" spans="1:20" ht="49" x14ac:dyDescent="0.25">
      <c r="A1858" s="6">
        <f t="shared" si="112"/>
        <v>101.25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41817.52166666666</v>
      </c>
      <c r="T1858" s="10">
        <f t="shared" si="115"/>
        <v>41838.52166666666</v>
      </c>
    </row>
    <row r="1859" spans="1:20" ht="49" x14ac:dyDescent="0.25">
      <c r="A1859" s="6">
        <f t="shared" ref="A1859:A1922" si="116">((F1859-E1859)/E1859+1)*100</f>
        <v>100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>
        <f t="shared" ref="P1859:P1922" si="117">F1859/M1859</f>
        <v>136.36363636363637</v>
      </c>
      <c r="Q1859" t="s">
        <v>8325</v>
      </c>
      <c r="R1859" t="s">
        <v>8326</v>
      </c>
      <c r="S1859" s="10">
        <f t="shared" ref="S1859:S1922" si="118">(((K1859/60)/60)/24)+DATE(1970,1,1)+(-8/24)</f>
        <v>41864.435335648144</v>
      </c>
      <c r="T1859" s="10">
        <f t="shared" ref="T1859:T1922" si="119">(((J1859/60)/60)/24)+DATE(1970,1,1)+(-8/24)</f>
        <v>41894.435335648144</v>
      </c>
    </row>
    <row r="1860" spans="1:20" ht="49" x14ac:dyDescent="0.25">
      <c r="A1860" s="6">
        <f t="shared" si="116"/>
        <v>108.74800874800874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40832.8671412037</v>
      </c>
      <c r="T1860" s="10">
        <f t="shared" si="119"/>
        <v>40892.908807870372</v>
      </c>
    </row>
    <row r="1861" spans="1:20" ht="33" x14ac:dyDescent="0.25">
      <c r="A1861" s="6">
        <f t="shared" si="116"/>
        <v>131.83333333333334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40778.436678240738</v>
      </c>
      <c r="T1861" s="10">
        <f t="shared" si="119"/>
        <v>40808.436678240738</v>
      </c>
    </row>
    <row r="1862" spans="1:20" ht="49" x14ac:dyDescent="0.25">
      <c r="A1862" s="6">
        <f t="shared" si="116"/>
        <v>133.46666666666667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41655.375972222217</v>
      </c>
      <c r="T1862" s="10">
        <f t="shared" si="119"/>
        <v>41676.375972222217</v>
      </c>
    </row>
    <row r="1863" spans="1:20" ht="49" x14ac:dyDescent="0.25">
      <c r="A1863" s="6">
        <f t="shared" si="116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41999.966909722221</v>
      </c>
      <c r="T1863" s="10">
        <f t="shared" si="119"/>
        <v>42029.966909722221</v>
      </c>
    </row>
    <row r="1864" spans="1:20" ht="49" x14ac:dyDescent="0.25">
      <c r="A1864" s="6">
        <f t="shared" si="116"/>
        <v>8.0833333333333321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42755.159421296288</v>
      </c>
      <c r="T1864" s="10">
        <f t="shared" si="119"/>
        <v>42801.979166666664</v>
      </c>
    </row>
    <row r="1865" spans="1:20" ht="49" x14ac:dyDescent="0.25">
      <c r="A1865" s="6">
        <f t="shared" si="116"/>
        <v>0.40000000000000036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41772.463946759257</v>
      </c>
      <c r="T1865" s="10">
        <f t="shared" si="119"/>
        <v>41802.463946759257</v>
      </c>
    </row>
    <row r="1866" spans="1:20" ht="49" x14ac:dyDescent="0.25">
      <c r="A1866" s="6">
        <f t="shared" si="116"/>
        <v>42.892307692307696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41733.383101851847</v>
      </c>
      <c r="T1866" s="10">
        <f t="shared" si="119"/>
        <v>41763.383101851847</v>
      </c>
    </row>
    <row r="1867" spans="1:20" ht="49" x14ac:dyDescent="0.25">
      <c r="A1867" s="6">
        <f t="shared" si="116"/>
        <v>3.6363636363612173E-3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42645.034108796295</v>
      </c>
      <c r="T1867" s="10">
        <f t="shared" si="119"/>
        <v>42680.075775462967</v>
      </c>
    </row>
    <row r="1868" spans="1:20" ht="49" x14ac:dyDescent="0.25">
      <c r="A1868" s="6">
        <f t="shared" si="116"/>
        <v>0.50000000000000044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42741.913159722222</v>
      </c>
      <c r="T1868" s="10">
        <f t="shared" si="119"/>
        <v>42794.833333333336</v>
      </c>
    </row>
    <row r="1869" spans="1:20" ht="49" x14ac:dyDescent="0.25">
      <c r="A1869" s="6">
        <f t="shared" si="116"/>
        <v>4.9999999999994493E-2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42649.591574074067</v>
      </c>
      <c r="T1869" s="10">
        <f t="shared" si="119"/>
        <v>42679.591574074067</v>
      </c>
    </row>
    <row r="1870" spans="1:20" ht="49" x14ac:dyDescent="0.25">
      <c r="A1870" s="6">
        <f t="shared" si="116"/>
        <v>4.867999999999995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42328.445891203701</v>
      </c>
      <c r="T1870" s="10">
        <f t="shared" si="119"/>
        <v>42352.999305555553</v>
      </c>
    </row>
    <row r="1871" spans="1:20" ht="49" x14ac:dyDescent="0.25">
      <c r="A1871" s="6">
        <f t="shared" si="116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42708.669548611106</v>
      </c>
      <c r="T1871" s="10">
        <f t="shared" si="119"/>
        <v>42738.669548611106</v>
      </c>
    </row>
    <row r="1872" spans="1:20" ht="49" x14ac:dyDescent="0.25">
      <c r="A1872" s="6">
        <f t="shared" si="116"/>
        <v>10.31428571428571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42371.02239583333</v>
      </c>
      <c r="T1872" s="10">
        <f t="shared" si="119"/>
        <v>42399.845138888886</v>
      </c>
    </row>
    <row r="1873" spans="1:20" ht="49" x14ac:dyDescent="0.25">
      <c r="A1873" s="6">
        <f t="shared" si="116"/>
        <v>71.784615384615378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41923.450243055551</v>
      </c>
      <c r="T1873" s="10">
        <f t="shared" si="119"/>
        <v>41963.491909722223</v>
      </c>
    </row>
    <row r="1874" spans="1:20" ht="49" x14ac:dyDescent="0.25">
      <c r="A1874" s="6">
        <f t="shared" si="116"/>
        <v>1.0600000000000054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42154.796319444438</v>
      </c>
      <c r="T1874" s="10">
        <f t="shared" si="119"/>
        <v>42184.796319444438</v>
      </c>
    </row>
    <row r="1875" spans="1:20" ht="49" x14ac:dyDescent="0.25">
      <c r="A1875" s="6">
        <f t="shared" si="116"/>
        <v>0.44999999999999485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42164.282523148147</v>
      </c>
      <c r="T1875" s="10">
        <f t="shared" si="119"/>
        <v>42193.364583333336</v>
      </c>
    </row>
    <row r="1876" spans="1:20" ht="49" x14ac:dyDescent="0.25">
      <c r="A1876" s="6">
        <f t="shared" si="116"/>
        <v>1.6249999999995435E-2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42529.635798611103</v>
      </c>
      <c r="T1876" s="10">
        <f t="shared" si="119"/>
        <v>42549.635798611103</v>
      </c>
    </row>
    <row r="1877" spans="1:20" ht="33" x14ac:dyDescent="0.25">
      <c r="A1877" s="6">
        <f t="shared" si="116"/>
        <v>0.50999999999999934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42528.566064814811</v>
      </c>
      <c r="T1877" s="10">
        <f t="shared" si="119"/>
        <v>42588.566064814811</v>
      </c>
    </row>
    <row r="1878" spans="1:20" ht="49" x14ac:dyDescent="0.25">
      <c r="A1878" s="6">
        <f t="shared" si="116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41775.951446759253</v>
      </c>
      <c r="T1878" s="10">
        <f t="shared" si="119"/>
        <v>41805.951446759253</v>
      </c>
    </row>
    <row r="1879" spans="1:20" ht="33" x14ac:dyDescent="0.25">
      <c r="A1879" s="6">
        <f t="shared" si="116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42034.695891203701</v>
      </c>
      <c r="T1879" s="10">
        <f t="shared" si="119"/>
        <v>42063.695891203701</v>
      </c>
    </row>
    <row r="1880" spans="1:20" ht="49" x14ac:dyDescent="0.25">
      <c r="A1880" s="6">
        <f t="shared" si="116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41772.675405092588</v>
      </c>
      <c r="T1880" s="10">
        <f t="shared" si="119"/>
        <v>41802.675405092588</v>
      </c>
    </row>
    <row r="1881" spans="1:20" ht="49" x14ac:dyDescent="0.25">
      <c r="A1881" s="6">
        <f t="shared" si="116"/>
        <v>0.11999999999999789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42413.316307870373</v>
      </c>
      <c r="T1881" s="10">
        <f t="shared" si="119"/>
        <v>42443.274641203701</v>
      </c>
    </row>
    <row r="1882" spans="1:20" ht="33" x14ac:dyDescent="0.25">
      <c r="A1882" s="6">
        <f t="shared" si="116"/>
        <v>20.079999999999998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42430.233564814807</v>
      </c>
      <c r="T1882" s="10">
        <f t="shared" si="119"/>
        <v>42459.19189814815</v>
      </c>
    </row>
    <row r="1883" spans="1:20" ht="49" x14ac:dyDescent="0.25">
      <c r="A1883" s="6">
        <f t="shared" si="116"/>
        <v>172.68449999999999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42042.819317129623</v>
      </c>
      <c r="T1883" s="10">
        <f t="shared" si="119"/>
        <v>42072.777650462966</v>
      </c>
    </row>
    <row r="1884" spans="1:20" ht="49" x14ac:dyDescent="0.25">
      <c r="A1884" s="6">
        <f t="shared" si="116"/>
        <v>100.8955223880597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41067.615879629629</v>
      </c>
      <c r="T1884" s="10">
        <f t="shared" si="119"/>
        <v>41100.658333333333</v>
      </c>
    </row>
    <row r="1885" spans="1:20" ht="49" x14ac:dyDescent="0.25">
      <c r="A1885" s="6">
        <f t="shared" si="116"/>
        <v>104.8048048048048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40977.614675925921</v>
      </c>
      <c r="T1885" s="10">
        <f t="shared" si="119"/>
        <v>41007.573009259257</v>
      </c>
    </row>
    <row r="1886" spans="1:20" ht="49" x14ac:dyDescent="0.25">
      <c r="A1886" s="6">
        <f t="shared" si="116"/>
        <v>135.1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41204.864988425921</v>
      </c>
      <c r="T1886" s="10">
        <f t="shared" si="119"/>
        <v>41240.166666666664</v>
      </c>
    </row>
    <row r="1887" spans="1:20" ht="49" x14ac:dyDescent="0.25">
      <c r="A1887" s="6">
        <f t="shared" si="116"/>
        <v>116.32786885245903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41098.760532407403</v>
      </c>
      <c r="T1887" s="10">
        <f t="shared" si="119"/>
        <v>41131.583333333328</v>
      </c>
    </row>
    <row r="1888" spans="1:20" ht="49" x14ac:dyDescent="0.25">
      <c r="A1888" s="6">
        <f t="shared" si="116"/>
        <v>102.08333333333333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41925.57335648148</v>
      </c>
      <c r="T1888" s="10">
        <f t="shared" si="119"/>
        <v>41955.615023148144</v>
      </c>
    </row>
    <row r="1889" spans="1:20" ht="49" x14ac:dyDescent="0.25">
      <c r="A1889" s="6">
        <f t="shared" si="116"/>
        <v>111.16666666666666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42323.466805555552</v>
      </c>
      <c r="T1889" s="10">
        <f t="shared" si="119"/>
        <v>42341.562499999993</v>
      </c>
    </row>
    <row r="1890" spans="1:20" ht="49" x14ac:dyDescent="0.25">
      <c r="A1890" s="6">
        <f t="shared" si="116"/>
        <v>166.08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40298.90662037037</v>
      </c>
      <c r="T1890" s="10">
        <f t="shared" si="119"/>
        <v>40329.874305555553</v>
      </c>
    </row>
    <row r="1891" spans="1:20" ht="49" x14ac:dyDescent="0.25">
      <c r="A1891" s="6">
        <f t="shared" si="116"/>
        <v>106.60000000000001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41299.460023148145</v>
      </c>
      <c r="T1891" s="10">
        <f t="shared" si="119"/>
        <v>41344.418356481481</v>
      </c>
    </row>
    <row r="1892" spans="1:20" ht="49" x14ac:dyDescent="0.25">
      <c r="A1892" s="6">
        <f t="shared" si="116"/>
        <v>144.58441666666667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41228.452870370369</v>
      </c>
      <c r="T1892" s="10">
        <f t="shared" si="119"/>
        <v>41258.452870370369</v>
      </c>
    </row>
    <row r="1893" spans="1:20" ht="65" x14ac:dyDescent="0.25">
      <c r="A1893" s="6">
        <f t="shared" si="116"/>
        <v>105.55000000000001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40335.464745370366</v>
      </c>
      <c r="T1893" s="10">
        <f t="shared" si="119"/>
        <v>40380.916666666664</v>
      </c>
    </row>
    <row r="1894" spans="1:20" ht="33" x14ac:dyDescent="0.25">
      <c r="A1894" s="6">
        <f t="shared" si="116"/>
        <v>136.60000000000002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40671.304178240738</v>
      </c>
      <c r="T1894" s="10">
        <f t="shared" si="119"/>
        <v>40701.304178240738</v>
      </c>
    </row>
    <row r="1895" spans="1:20" ht="49" x14ac:dyDescent="0.25">
      <c r="A1895" s="6">
        <f t="shared" si="116"/>
        <v>104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40632.608622685184</v>
      </c>
      <c r="T1895" s="10">
        <f t="shared" si="119"/>
        <v>40648.832638888889</v>
      </c>
    </row>
    <row r="1896" spans="1:20" ht="18" x14ac:dyDescent="0.25">
      <c r="A1896" s="6">
        <f t="shared" si="116"/>
        <v>114.5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40920.571562500001</v>
      </c>
      <c r="T1896" s="10">
        <f t="shared" si="119"/>
        <v>40951.571562500001</v>
      </c>
    </row>
    <row r="1897" spans="1:20" ht="49" x14ac:dyDescent="0.25">
      <c r="A1897" s="6">
        <f t="shared" si="116"/>
        <v>101.71957671957672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42267.413449074076</v>
      </c>
      <c r="T1897" s="10">
        <f t="shared" si="119"/>
        <v>42297.413449074076</v>
      </c>
    </row>
    <row r="1898" spans="1:20" ht="49" x14ac:dyDescent="0.25">
      <c r="A1898" s="6">
        <f t="shared" si="116"/>
        <v>123.94678492239468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40981.376909722218</v>
      </c>
      <c r="T1898" s="10">
        <f t="shared" si="119"/>
        <v>41011.376909722218</v>
      </c>
    </row>
    <row r="1899" spans="1:20" ht="49" x14ac:dyDescent="0.25">
      <c r="A1899" s="6">
        <f t="shared" si="116"/>
        <v>102.45669291338582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41680.250069444446</v>
      </c>
      <c r="T1899" s="10">
        <f t="shared" si="119"/>
        <v>41702.541666666664</v>
      </c>
    </row>
    <row r="1900" spans="1:20" ht="49" x14ac:dyDescent="0.25">
      <c r="A1900" s="6">
        <f t="shared" si="116"/>
        <v>144.5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42365.8596412037</v>
      </c>
      <c r="T1900" s="10">
        <f t="shared" si="119"/>
        <v>42401.416666666664</v>
      </c>
    </row>
    <row r="1901" spans="1:20" ht="49" x14ac:dyDescent="0.25">
      <c r="A1901" s="6">
        <f t="shared" si="116"/>
        <v>133.33333333333331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42058.608402777776</v>
      </c>
      <c r="T1901" s="10">
        <f t="shared" si="119"/>
        <v>42088.566736111105</v>
      </c>
    </row>
    <row r="1902" spans="1:20" ht="49" x14ac:dyDescent="0.25">
      <c r="A1902" s="6">
        <f t="shared" si="116"/>
        <v>109.3644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41160.538553240738</v>
      </c>
      <c r="T1902" s="10">
        <f t="shared" si="119"/>
        <v>41188.082638888889</v>
      </c>
    </row>
    <row r="1903" spans="1:20" ht="49" x14ac:dyDescent="0.25">
      <c r="A1903" s="6">
        <f t="shared" si="116"/>
        <v>2.6969696969696977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42116.209826388884</v>
      </c>
      <c r="T1903" s="10">
        <f t="shared" si="119"/>
        <v>42146.208333333336</v>
      </c>
    </row>
    <row r="1904" spans="1:20" ht="49" x14ac:dyDescent="0.25">
      <c r="A1904" s="6">
        <f t="shared" si="116"/>
        <v>1.2000000000000011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42037.456562499996</v>
      </c>
      <c r="T1904" s="10">
        <f t="shared" si="119"/>
        <v>42067.456562499996</v>
      </c>
    </row>
    <row r="1905" spans="1:20" ht="49" x14ac:dyDescent="0.25">
      <c r="A1905" s="6">
        <f t="shared" si="116"/>
        <v>46.599999999999994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42702.437395833331</v>
      </c>
      <c r="T1905" s="10">
        <f t="shared" si="119"/>
        <v>42762.437395833331</v>
      </c>
    </row>
    <row r="1906" spans="1:20" ht="49" x14ac:dyDescent="0.25">
      <c r="A1906" s="6">
        <f t="shared" si="116"/>
        <v>0.10000000000000009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42326.352094907408</v>
      </c>
      <c r="T1906" s="10">
        <f t="shared" si="119"/>
        <v>42371.352094907408</v>
      </c>
    </row>
    <row r="1907" spans="1:20" ht="49" x14ac:dyDescent="0.25">
      <c r="A1907" s="6">
        <f t="shared" si="116"/>
        <v>0.16800000000000148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41859.592523148145</v>
      </c>
      <c r="T1907" s="10">
        <f t="shared" si="119"/>
        <v>41889.592523148145</v>
      </c>
    </row>
    <row r="1908" spans="1:20" ht="49" x14ac:dyDescent="0.25">
      <c r="A1908" s="6">
        <f t="shared" si="116"/>
        <v>42.76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42514.337766203702</v>
      </c>
      <c r="T1908" s="10">
        <f t="shared" si="119"/>
        <v>42544.337766203702</v>
      </c>
    </row>
    <row r="1909" spans="1:20" ht="49" x14ac:dyDescent="0.25">
      <c r="A1909" s="6">
        <f t="shared" si="116"/>
        <v>0.28333333333333544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41767.253761574073</v>
      </c>
      <c r="T1909" s="10">
        <f t="shared" si="119"/>
        <v>41782.253761574073</v>
      </c>
    </row>
    <row r="1910" spans="1:20" ht="49" x14ac:dyDescent="0.25">
      <c r="A1910" s="6">
        <f t="shared" si="116"/>
        <v>1.7320000000000002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42703.584490740737</v>
      </c>
      <c r="T1910" s="10">
        <f t="shared" si="119"/>
        <v>42733.584490740737</v>
      </c>
    </row>
    <row r="1911" spans="1:20" ht="49" x14ac:dyDescent="0.25">
      <c r="A1911" s="6">
        <f t="shared" si="116"/>
        <v>14.111428571428576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41905.095821759256</v>
      </c>
      <c r="T1911" s="10">
        <f t="shared" si="119"/>
        <v>41935.095821759256</v>
      </c>
    </row>
    <row r="1912" spans="1:20" ht="49" x14ac:dyDescent="0.25">
      <c r="A1912" s="6">
        <f t="shared" si="116"/>
        <v>39.395294117647062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42264.629826388882</v>
      </c>
      <c r="T1912" s="10">
        <f t="shared" si="119"/>
        <v>42308.614583333336</v>
      </c>
    </row>
    <row r="1913" spans="1:20" ht="49" x14ac:dyDescent="0.25">
      <c r="A1913" s="6">
        <f t="shared" si="116"/>
        <v>2.3529411764711128E-2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41829.700624999998</v>
      </c>
      <c r="T1913" s="10">
        <f t="shared" si="119"/>
        <v>41859.700624999998</v>
      </c>
    </row>
    <row r="1914" spans="1:20" ht="49" x14ac:dyDescent="0.25">
      <c r="A1914" s="6">
        <f t="shared" si="116"/>
        <v>59.3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42128.893055555549</v>
      </c>
      <c r="T1914" s="10">
        <f t="shared" si="119"/>
        <v>42158.893055555549</v>
      </c>
    </row>
    <row r="1915" spans="1:20" ht="33" x14ac:dyDescent="0.25">
      <c r="A1915" s="6">
        <f t="shared" si="116"/>
        <v>1.3270833333333343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41890.177986111106</v>
      </c>
      <c r="T1915" s="10">
        <f t="shared" si="119"/>
        <v>41920.177986111106</v>
      </c>
    </row>
    <row r="1916" spans="1:20" ht="49" x14ac:dyDescent="0.25">
      <c r="A1916" s="6">
        <f t="shared" si="116"/>
        <v>9.0090090090090058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41928.841122685182</v>
      </c>
      <c r="T1916" s="10">
        <f t="shared" si="119"/>
        <v>41943.832638888889</v>
      </c>
    </row>
    <row r="1917" spans="1:20" ht="49" x14ac:dyDescent="0.25">
      <c r="A1917" s="6">
        <f t="shared" si="116"/>
        <v>1.6000000000000014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41863.715532407405</v>
      </c>
      <c r="T1917" s="10">
        <f t="shared" si="119"/>
        <v>41883.715532407405</v>
      </c>
    </row>
    <row r="1918" spans="1:20" ht="33" x14ac:dyDescent="0.25">
      <c r="A1918" s="6">
        <f t="shared" si="116"/>
        <v>0.50999999999999934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42656.383969907409</v>
      </c>
      <c r="T1918" s="10">
        <f t="shared" si="119"/>
        <v>42681.425636574073</v>
      </c>
    </row>
    <row r="1919" spans="1:20" ht="33" x14ac:dyDescent="0.25">
      <c r="A1919" s="6">
        <f t="shared" si="116"/>
        <v>52.570512820512818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42745.93672453703</v>
      </c>
      <c r="T1919" s="10">
        <f t="shared" si="119"/>
        <v>42775.93672453703</v>
      </c>
    </row>
    <row r="1920" spans="1:20" ht="49" x14ac:dyDescent="0.25">
      <c r="A1920" s="6">
        <f t="shared" si="116"/>
        <v>1.0399999999999965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41828.456608796296</v>
      </c>
      <c r="T1920" s="10">
        <f t="shared" si="119"/>
        <v>41863.456608796296</v>
      </c>
    </row>
    <row r="1921" spans="1:20" ht="49" x14ac:dyDescent="0.25">
      <c r="A1921" s="6">
        <f t="shared" si="116"/>
        <v>47.4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42113.542233796288</v>
      </c>
      <c r="T1921" s="10">
        <f t="shared" si="119"/>
        <v>42143.542233796288</v>
      </c>
    </row>
    <row r="1922" spans="1:20" ht="49" x14ac:dyDescent="0.25">
      <c r="A1922" s="6">
        <f t="shared" si="116"/>
        <v>43.03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42270.54237268518</v>
      </c>
      <c r="T1922" s="10">
        <f t="shared" si="119"/>
        <v>42298.624999999993</v>
      </c>
    </row>
    <row r="1923" spans="1:20" ht="33" x14ac:dyDescent="0.25">
      <c r="A1923" s="6">
        <f t="shared" ref="A1923:A1986" si="120">((F1923-E1923)/E1923+1)*100</f>
        <v>136.79999999999998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>
        <f t="shared" ref="P1923:P1986" si="121">F1923/M1923</f>
        <v>54</v>
      </c>
      <c r="Q1923" t="s">
        <v>8325</v>
      </c>
      <c r="R1923" t="s">
        <v>8329</v>
      </c>
      <c r="S1923" s="10">
        <f t="shared" ref="S1923:S1986" si="122">(((K1923/60)/60)/24)+DATE(1970,1,1)+(-8/24)</f>
        <v>41073.888229166667</v>
      </c>
      <c r="T1923" s="10">
        <f t="shared" ref="T1923:T1986" si="123">(((J1923/60)/60)/24)+DATE(1970,1,1)+(-8/24)</f>
        <v>41103.888229166667</v>
      </c>
    </row>
    <row r="1924" spans="1:20" ht="49" x14ac:dyDescent="0.25">
      <c r="A1924" s="6">
        <f t="shared" si="120"/>
        <v>115.55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41589.922534722216</v>
      </c>
      <c r="T1924" s="10">
        <f t="shared" si="123"/>
        <v>41619.922534722216</v>
      </c>
    </row>
    <row r="1925" spans="1:20" ht="49" x14ac:dyDescent="0.25">
      <c r="A1925" s="6">
        <f t="shared" si="120"/>
        <v>240.79999999999998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40772.515416666662</v>
      </c>
      <c r="T1925" s="10">
        <f t="shared" si="123"/>
        <v>40812.874305555553</v>
      </c>
    </row>
    <row r="1926" spans="1:20" ht="49" x14ac:dyDescent="0.25">
      <c r="A1926" s="6">
        <f t="shared" si="120"/>
        <v>114.39999999999999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41626.427719907406</v>
      </c>
      <c r="T1926" s="10">
        <f t="shared" si="123"/>
        <v>41654.481249999997</v>
      </c>
    </row>
    <row r="1927" spans="1:20" ht="33" x14ac:dyDescent="0.25">
      <c r="A1927" s="6">
        <f t="shared" si="120"/>
        <v>110.33333333333333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41535.568148148144</v>
      </c>
      <c r="T1927" s="10">
        <f t="shared" si="123"/>
        <v>41557.666666666664</v>
      </c>
    </row>
    <row r="1928" spans="1:20" ht="65" x14ac:dyDescent="0.25">
      <c r="A1928" s="6">
        <f t="shared" si="120"/>
        <v>195.37933333333336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40456.621018518512</v>
      </c>
      <c r="T1928" s="10">
        <f t="shared" si="123"/>
        <v>40483.68472222222</v>
      </c>
    </row>
    <row r="1929" spans="1:20" ht="18" x14ac:dyDescent="0.25">
      <c r="A1929" s="6">
        <f t="shared" si="120"/>
        <v>103.33333333333334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40960.528229166666</v>
      </c>
      <c r="T1929" s="10">
        <f t="shared" si="123"/>
        <v>40975.874305555553</v>
      </c>
    </row>
    <row r="1930" spans="1:20" ht="33" x14ac:dyDescent="0.25">
      <c r="A1930" s="6">
        <f t="shared" si="120"/>
        <v>103.13725490196077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41371.314745370371</v>
      </c>
      <c r="T1930" s="10">
        <f t="shared" si="123"/>
        <v>41401.314745370371</v>
      </c>
    </row>
    <row r="1931" spans="1:20" ht="49" x14ac:dyDescent="0.25">
      <c r="A1931" s="6">
        <f t="shared" si="120"/>
        <v>100.3125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40686.688263888886</v>
      </c>
      <c r="T1931" s="10">
        <f t="shared" si="123"/>
        <v>40728.688263888886</v>
      </c>
    </row>
    <row r="1932" spans="1:20" ht="33" x14ac:dyDescent="0.25">
      <c r="A1932" s="6">
        <f t="shared" si="120"/>
        <v>127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41402.225486111107</v>
      </c>
      <c r="T1932" s="10">
        <f t="shared" si="123"/>
        <v>41462.225486111107</v>
      </c>
    </row>
    <row r="1933" spans="1:20" ht="33" x14ac:dyDescent="0.25">
      <c r="A1933" s="6">
        <f t="shared" si="120"/>
        <v>120.601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41037.559131944443</v>
      </c>
      <c r="T1933" s="10">
        <f t="shared" si="123"/>
        <v>41050.8125</v>
      </c>
    </row>
    <row r="1934" spans="1:20" ht="49" x14ac:dyDescent="0.25">
      <c r="A1934" s="6">
        <f t="shared" si="120"/>
        <v>106.99047619047619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40911.476539351846</v>
      </c>
      <c r="T1934" s="10">
        <f t="shared" si="123"/>
        <v>40932.476539351846</v>
      </c>
    </row>
    <row r="1935" spans="1:20" ht="49" x14ac:dyDescent="0.25">
      <c r="A1935" s="6">
        <f t="shared" si="120"/>
        <v>172.43333333333334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41878.797534722216</v>
      </c>
      <c r="T1935" s="10">
        <f t="shared" si="123"/>
        <v>41908.797534722216</v>
      </c>
    </row>
    <row r="1936" spans="1:20" ht="49" x14ac:dyDescent="0.25">
      <c r="A1936" s="6">
        <f t="shared" si="120"/>
        <v>123.61999999999999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40865.533807870372</v>
      </c>
      <c r="T1936" s="10">
        <f t="shared" si="123"/>
        <v>40901.875</v>
      </c>
    </row>
    <row r="1937" spans="1:20" ht="49" x14ac:dyDescent="0.25">
      <c r="A1937" s="6">
        <f t="shared" si="120"/>
        <v>108.4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41773.59920138889</v>
      </c>
      <c r="T1937" s="10">
        <f t="shared" si="123"/>
        <v>41810.874305555553</v>
      </c>
    </row>
    <row r="1938" spans="1:20" ht="49" x14ac:dyDescent="0.25">
      <c r="A1938" s="6">
        <f t="shared" si="120"/>
        <v>116.52013333333333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40852.55636574074</v>
      </c>
      <c r="T1938" s="10">
        <f t="shared" si="123"/>
        <v>40882.915972222218</v>
      </c>
    </row>
    <row r="1939" spans="1:20" ht="49" x14ac:dyDescent="0.25">
      <c r="A1939" s="6">
        <f t="shared" si="120"/>
        <v>187.245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41058.78565972222</v>
      </c>
      <c r="T1939" s="10">
        <f t="shared" si="123"/>
        <v>41074.832638888889</v>
      </c>
    </row>
    <row r="1940" spans="1:20" ht="49" x14ac:dyDescent="0.25">
      <c r="A1940" s="6">
        <f t="shared" si="120"/>
        <v>115.93333333333334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41425.92628472222</v>
      </c>
      <c r="T1940" s="10">
        <f t="shared" si="123"/>
        <v>41456.875</v>
      </c>
    </row>
    <row r="1941" spans="1:20" ht="49" x14ac:dyDescent="0.25">
      <c r="A1941" s="6">
        <f t="shared" si="120"/>
        <v>110.7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41313.651712962957</v>
      </c>
      <c r="T1941" s="10">
        <f t="shared" si="123"/>
        <v>41343.610046296293</v>
      </c>
    </row>
    <row r="1942" spans="1:20" ht="49" x14ac:dyDescent="0.25">
      <c r="A1942" s="6">
        <f t="shared" si="120"/>
        <v>170.92307692307691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40670.173993055556</v>
      </c>
      <c r="T1942" s="10">
        <f t="shared" si="123"/>
        <v>40708.832638888889</v>
      </c>
    </row>
    <row r="1943" spans="1:20" ht="49" x14ac:dyDescent="0.25">
      <c r="A1943" s="6">
        <f t="shared" si="120"/>
        <v>126.11835600000001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41743.95753472222</v>
      </c>
      <c r="T1943" s="10">
        <f t="shared" si="123"/>
        <v>41773.95753472222</v>
      </c>
    </row>
    <row r="1944" spans="1:20" ht="49" x14ac:dyDescent="0.25">
      <c r="A1944" s="6">
        <f t="shared" si="120"/>
        <v>138.44033333333331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40638.494675925926</v>
      </c>
      <c r="T1944" s="10">
        <f t="shared" si="123"/>
        <v>40728.494675925926</v>
      </c>
    </row>
    <row r="1945" spans="1:20" ht="49" x14ac:dyDescent="0.25">
      <c r="A1945" s="6">
        <f t="shared" si="120"/>
        <v>1705.2499999999998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42547.936527777776</v>
      </c>
      <c r="T1945" s="10">
        <f t="shared" si="123"/>
        <v>42592.936527777776</v>
      </c>
    </row>
    <row r="1946" spans="1:20" ht="49" x14ac:dyDescent="0.25">
      <c r="A1946" s="6">
        <f t="shared" si="120"/>
        <v>788.05550000000005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41730.251041666663</v>
      </c>
      <c r="T1946" s="10">
        <f t="shared" si="123"/>
        <v>41760.251041666663</v>
      </c>
    </row>
    <row r="1947" spans="1:20" ht="49" x14ac:dyDescent="0.25">
      <c r="A1947" s="6">
        <f t="shared" si="120"/>
        <v>348.01799999999997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42156.918495370373</v>
      </c>
      <c r="T1947" s="10">
        <f t="shared" si="123"/>
        <v>42196.918495370373</v>
      </c>
    </row>
    <row r="1948" spans="1:20" ht="49" x14ac:dyDescent="0.25">
      <c r="A1948" s="6">
        <f t="shared" si="120"/>
        <v>149.74666666666667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41688.816678240735</v>
      </c>
      <c r="T1948" s="10">
        <f t="shared" si="123"/>
        <v>41748.775011574071</v>
      </c>
    </row>
    <row r="1949" spans="1:20" ht="49" x14ac:dyDescent="0.25">
      <c r="A1949" s="6">
        <f t="shared" si="120"/>
        <v>100.63375000000001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40102.584722222222</v>
      </c>
      <c r="T1949" s="10">
        <f t="shared" si="123"/>
        <v>40139.915972222218</v>
      </c>
    </row>
    <row r="1950" spans="1:20" ht="33" x14ac:dyDescent="0.25">
      <c r="A1950" s="6">
        <f t="shared" si="120"/>
        <v>800.21100000000001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42473.270937499998</v>
      </c>
      <c r="T1950" s="10">
        <f t="shared" si="123"/>
        <v>42527.376388888886</v>
      </c>
    </row>
    <row r="1951" spans="1:20" ht="49" x14ac:dyDescent="0.25">
      <c r="A1951" s="6">
        <f t="shared" si="120"/>
        <v>106.00260000000002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41800.089710648142</v>
      </c>
      <c r="T1951" s="10">
        <f t="shared" si="123"/>
        <v>41830.089710648142</v>
      </c>
    </row>
    <row r="1952" spans="1:20" ht="49" x14ac:dyDescent="0.25">
      <c r="A1952" s="6">
        <f t="shared" si="120"/>
        <v>200.51866666666669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40623.848067129627</v>
      </c>
      <c r="T1952" s="10">
        <f t="shared" si="123"/>
        <v>40654.848067129627</v>
      </c>
    </row>
    <row r="1953" spans="1:20" ht="49" x14ac:dyDescent="0.25">
      <c r="A1953" s="6">
        <f t="shared" si="120"/>
        <v>212.44399999999999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42651.087233796294</v>
      </c>
      <c r="T1953" s="10">
        <f t="shared" si="123"/>
        <v>42681.128900462958</v>
      </c>
    </row>
    <row r="1954" spans="1:20" ht="49" x14ac:dyDescent="0.25">
      <c r="A1954" s="6">
        <f t="shared" si="120"/>
        <v>198.47237142857145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41526.273321759254</v>
      </c>
      <c r="T1954" s="10">
        <f t="shared" si="123"/>
        <v>41563.273321759254</v>
      </c>
    </row>
    <row r="1955" spans="1:20" ht="49" x14ac:dyDescent="0.25">
      <c r="A1955" s="6">
        <f t="shared" si="120"/>
        <v>225.94666666666666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40940.866493055553</v>
      </c>
      <c r="T1955" s="10">
        <f t="shared" si="123"/>
        <v>40969.791666666664</v>
      </c>
    </row>
    <row r="1956" spans="1:20" ht="33" x14ac:dyDescent="0.25">
      <c r="A1956" s="6">
        <f t="shared" si="120"/>
        <v>698.94800000000009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42394.247407407405</v>
      </c>
      <c r="T1956" s="10">
        <f t="shared" si="123"/>
        <v>42440.874999999993</v>
      </c>
    </row>
    <row r="1957" spans="1:20" ht="49" x14ac:dyDescent="0.25">
      <c r="A1957" s="6">
        <f t="shared" si="120"/>
        <v>398.59528571428569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41019.938437500001</v>
      </c>
      <c r="T1957" s="10">
        <f t="shared" si="123"/>
        <v>41052.458333333328</v>
      </c>
    </row>
    <row r="1958" spans="1:20" ht="49" x14ac:dyDescent="0.25">
      <c r="A1958" s="6">
        <f t="shared" si="120"/>
        <v>294.0333333333333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42067.59033564815</v>
      </c>
      <c r="T1958" s="10">
        <f t="shared" si="123"/>
        <v>42112.548668981479</v>
      </c>
    </row>
    <row r="1959" spans="1:20" ht="33" x14ac:dyDescent="0.25">
      <c r="A1959" s="6">
        <f t="shared" si="120"/>
        <v>167.50470000000001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41178.765196759254</v>
      </c>
      <c r="T1959" s="10">
        <f t="shared" si="123"/>
        <v>41208.765196759254</v>
      </c>
    </row>
    <row r="1960" spans="1:20" ht="49" x14ac:dyDescent="0.25">
      <c r="A1960" s="6">
        <f t="shared" si="120"/>
        <v>1435.5717142857143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41326.654641203699</v>
      </c>
      <c r="T1960" s="10">
        <f t="shared" si="123"/>
        <v>41356.612974537034</v>
      </c>
    </row>
    <row r="1961" spans="1:20" ht="49" x14ac:dyDescent="0.25">
      <c r="A1961" s="6">
        <f t="shared" si="120"/>
        <v>156.73439999999999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41871.51226851852</v>
      </c>
      <c r="T1961" s="10">
        <f t="shared" si="123"/>
        <v>41912.666666666664</v>
      </c>
    </row>
    <row r="1962" spans="1:20" ht="49" x14ac:dyDescent="0.25">
      <c r="A1962" s="6">
        <f t="shared" si="120"/>
        <v>117.90285714285713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41964.029409722221</v>
      </c>
      <c r="T1962" s="10">
        <f t="shared" si="123"/>
        <v>41994.029409722221</v>
      </c>
    </row>
    <row r="1963" spans="1:20" ht="49" x14ac:dyDescent="0.25">
      <c r="A1963" s="6">
        <f t="shared" si="120"/>
        <v>1105.3811999999998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41147.861307870371</v>
      </c>
      <c r="T1963" s="10">
        <f t="shared" si="123"/>
        <v>41187.832638888889</v>
      </c>
    </row>
    <row r="1964" spans="1:20" ht="49" x14ac:dyDescent="0.25">
      <c r="A1964" s="6">
        <f t="shared" si="120"/>
        <v>192.92500000000001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41742.447175925925</v>
      </c>
      <c r="T1964" s="10">
        <f t="shared" si="123"/>
        <v>41772.447175925925</v>
      </c>
    </row>
    <row r="1965" spans="1:20" ht="49" x14ac:dyDescent="0.25">
      <c r="A1965" s="6">
        <f t="shared" si="120"/>
        <v>126.8842105263158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41863.096458333333</v>
      </c>
      <c r="T1965" s="10">
        <f t="shared" si="123"/>
        <v>41898.096458333333</v>
      </c>
    </row>
    <row r="1966" spans="1:20" ht="49" x14ac:dyDescent="0.25">
      <c r="A1966" s="6">
        <f t="shared" si="120"/>
        <v>259.57748878923763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42451.939490740733</v>
      </c>
      <c r="T1966" s="10">
        <f t="shared" si="123"/>
        <v>42481.939490740733</v>
      </c>
    </row>
    <row r="1967" spans="1:20" ht="49" x14ac:dyDescent="0.25">
      <c r="A1967" s="6">
        <f t="shared" si="120"/>
        <v>262.27999999999997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40897.755902777775</v>
      </c>
      <c r="T1967" s="10">
        <f t="shared" si="123"/>
        <v>40919.708333333328</v>
      </c>
    </row>
    <row r="1968" spans="1:20" ht="49" x14ac:dyDescent="0.25">
      <c r="A1968" s="6">
        <f t="shared" si="120"/>
        <v>206.74308999999997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41835.207152777773</v>
      </c>
      <c r="T1968" s="10">
        <f t="shared" si="123"/>
        <v>41865.207152777773</v>
      </c>
    </row>
    <row r="1969" spans="1:20" ht="49" x14ac:dyDescent="0.25">
      <c r="A1969" s="6">
        <f t="shared" si="120"/>
        <v>370.13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41730.330196759256</v>
      </c>
      <c r="T1969" s="10">
        <f t="shared" si="123"/>
        <v>41760.330196759256</v>
      </c>
    </row>
    <row r="1970" spans="1:20" ht="33" x14ac:dyDescent="0.25">
      <c r="A1970" s="6">
        <f t="shared" si="120"/>
        <v>284.96600000000001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42676.253645833327</v>
      </c>
      <c r="T1970" s="10">
        <f t="shared" si="123"/>
        <v>42707.295312499999</v>
      </c>
    </row>
    <row r="1971" spans="1:20" ht="49" x14ac:dyDescent="0.25">
      <c r="A1971" s="6">
        <f t="shared" si="120"/>
        <v>579.08000000000004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42557.459120370368</v>
      </c>
      <c r="T1971" s="10">
        <f t="shared" si="123"/>
        <v>42587.459120370368</v>
      </c>
    </row>
    <row r="1972" spans="1:20" ht="49" x14ac:dyDescent="0.25">
      <c r="A1972" s="6">
        <f t="shared" si="120"/>
        <v>1131.8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41323.859965277778</v>
      </c>
      <c r="T1972" s="10">
        <f t="shared" si="123"/>
        <v>41383.818298611113</v>
      </c>
    </row>
    <row r="1973" spans="1:20" ht="49" x14ac:dyDescent="0.25">
      <c r="A1973" s="6">
        <f t="shared" si="120"/>
        <v>263.02771750000005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41561.16737268518</v>
      </c>
      <c r="T1973" s="10">
        <f t="shared" si="123"/>
        <v>41592.833333333328</v>
      </c>
    </row>
    <row r="1974" spans="1:20" ht="49" x14ac:dyDescent="0.25">
      <c r="A1974" s="6">
        <f t="shared" si="120"/>
        <v>674.48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41200.678749999999</v>
      </c>
      <c r="T1974" s="10">
        <f t="shared" si="123"/>
        <v>41230.720416666663</v>
      </c>
    </row>
    <row r="1975" spans="1:20" ht="49" x14ac:dyDescent="0.25">
      <c r="A1975" s="6">
        <f t="shared" si="120"/>
        <v>256.83081313131311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42549.389629629623</v>
      </c>
      <c r="T1975" s="10">
        <f t="shared" si="123"/>
        <v>42587.958333333336</v>
      </c>
    </row>
    <row r="1976" spans="1:20" ht="49" x14ac:dyDescent="0.25">
      <c r="A1976" s="6">
        <f t="shared" si="120"/>
        <v>375.49599999999998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41445.000798611109</v>
      </c>
      <c r="T1976" s="10">
        <f t="shared" si="123"/>
        <v>41505.000798611109</v>
      </c>
    </row>
    <row r="1977" spans="1:20" ht="33" x14ac:dyDescent="0.25">
      <c r="A1977" s="6">
        <f t="shared" si="120"/>
        <v>208.70837499999996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41313.42188657407</v>
      </c>
      <c r="T1977" s="10">
        <f t="shared" si="123"/>
        <v>41343.42188657407</v>
      </c>
    </row>
    <row r="1978" spans="1:20" ht="33" x14ac:dyDescent="0.25">
      <c r="A1978" s="6">
        <f t="shared" si="120"/>
        <v>346.6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41438.566261574073</v>
      </c>
      <c r="T1978" s="10">
        <f t="shared" si="123"/>
        <v>41468.566261574073</v>
      </c>
    </row>
    <row r="1979" spans="1:20" ht="49" x14ac:dyDescent="0.25">
      <c r="A1979" s="6">
        <f t="shared" si="120"/>
        <v>402.33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42310.883564814816</v>
      </c>
      <c r="T1979" s="10">
        <f t="shared" si="123"/>
        <v>42356.999305555553</v>
      </c>
    </row>
    <row r="1980" spans="1:20" ht="49" x14ac:dyDescent="0.25">
      <c r="A1980" s="6">
        <f t="shared" si="120"/>
        <v>1026.8451399999999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41038.892268518517</v>
      </c>
      <c r="T1980" s="10">
        <f t="shared" si="123"/>
        <v>41071.958333333328</v>
      </c>
    </row>
    <row r="1981" spans="1:20" ht="33" x14ac:dyDescent="0.25">
      <c r="A1981" s="6">
        <f t="shared" si="120"/>
        <v>114.901155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42290.12668981481</v>
      </c>
      <c r="T1981" s="10">
        <f t="shared" si="123"/>
        <v>42326.874305555553</v>
      </c>
    </row>
    <row r="1982" spans="1:20" ht="33" x14ac:dyDescent="0.25">
      <c r="A1982" s="6">
        <f t="shared" si="120"/>
        <v>354.82402000000002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42423.209050925921</v>
      </c>
      <c r="T1982" s="10">
        <f t="shared" si="123"/>
        <v>42463.167384259257</v>
      </c>
    </row>
    <row r="1983" spans="1:20" ht="49" x14ac:dyDescent="0.25">
      <c r="A1983" s="6">
        <f t="shared" si="120"/>
        <v>5.0799999999999956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41799.391956018517</v>
      </c>
      <c r="T1983" s="10">
        <f t="shared" si="123"/>
        <v>41829.391956018517</v>
      </c>
    </row>
    <row r="1984" spans="1:20" ht="49" x14ac:dyDescent="0.25">
      <c r="A1984" s="6">
        <f t="shared" si="12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42678.253321759257</v>
      </c>
      <c r="T1984" s="10">
        <f t="shared" si="123"/>
        <v>42708.294988425921</v>
      </c>
    </row>
    <row r="1985" spans="1:20" ht="49" x14ac:dyDescent="0.25">
      <c r="A1985" s="6">
        <f t="shared" si="120"/>
        <v>4.3000000000000043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42592.678449074076</v>
      </c>
      <c r="T1985" s="10">
        <f t="shared" si="123"/>
        <v>42614.958333333336</v>
      </c>
    </row>
    <row r="1986" spans="1:20" ht="65" x14ac:dyDescent="0.25">
      <c r="A1986" s="6">
        <f t="shared" si="120"/>
        <v>21.146666666666668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41913.456956018512</v>
      </c>
      <c r="T1986" s="10">
        <f t="shared" si="123"/>
        <v>41973.498622685183</v>
      </c>
    </row>
    <row r="1987" spans="1:20" ht="49" x14ac:dyDescent="0.25">
      <c r="A1987" s="6">
        <f t="shared" ref="A1987:A2050" si="124">((F1987-E1987)/E1987+1)*100</f>
        <v>3.1874999999999987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>
        <f t="shared" ref="P1987:P2050" si="125">F1987/M1987</f>
        <v>12.75</v>
      </c>
      <c r="Q1987" t="s">
        <v>8338</v>
      </c>
      <c r="R1987" t="s">
        <v>8350</v>
      </c>
      <c r="S1987" s="10">
        <f t="shared" ref="S1987:S2050" si="126">(((K1987/60)/60)/24)+DATE(1970,1,1)+(-8/24)</f>
        <v>42555.365405092591</v>
      </c>
      <c r="T1987" s="10">
        <f t="shared" ref="T1987:T2050" si="127">(((J1987/60)/60)/24)+DATE(1970,1,1)+(-8/24)</f>
        <v>42584.624999999993</v>
      </c>
    </row>
    <row r="1988" spans="1:20" ht="49" x14ac:dyDescent="0.25">
      <c r="A1988" s="6">
        <f t="shared" si="124"/>
        <v>4.9999999999994493E-2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42413.100497685176</v>
      </c>
      <c r="T1988" s="10">
        <f t="shared" si="127"/>
        <v>42443.058831018519</v>
      </c>
    </row>
    <row r="1989" spans="1:20" ht="33" x14ac:dyDescent="0.25">
      <c r="A1989" s="6">
        <f t="shared" si="124"/>
        <v>42.472727272727276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42034.306435185186</v>
      </c>
      <c r="T1989" s="10">
        <f t="shared" si="127"/>
        <v>42064.306435185186</v>
      </c>
    </row>
    <row r="1990" spans="1:20" ht="18" x14ac:dyDescent="0.25">
      <c r="A1990" s="6">
        <f t="shared" si="124"/>
        <v>0.41666666666666519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42206.429884259262</v>
      </c>
      <c r="T1990" s="10">
        <f t="shared" si="127"/>
        <v>42236.429884259262</v>
      </c>
    </row>
    <row r="1991" spans="1:20" ht="49" x14ac:dyDescent="0.25">
      <c r="A1991" s="6">
        <f t="shared" si="124"/>
        <v>1.0000000000000009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42685.347314814811</v>
      </c>
      <c r="T1991" s="10">
        <f t="shared" si="127"/>
        <v>42715.347314814811</v>
      </c>
    </row>
    <row r="1992" spans="1:20" ht="49" x14ac:dyDescent="0.25">
      <c r="A1992" s="6">
        <f t="shared" si="124"/>
        <v>16.966666666666661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42397.862638888888</v>
      </c>
      <c r="T1992" s="10">
        <f t="shared" si="127"/>
        <v>42412.862638888888</v>
      </c>
    </row>
    <row r="1993" spans="1:20" ht="33" x14ac:dyDescent="0.25">
      <c r="A1993" s="6">
        <f t="shared" si="124"/>
        <v>6.9999999999999947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42167.560023148144</v>
      </c>
      <c r="T1993" s="10">
        <f t="shared" si="127"/>
        <v>42188.560023148144</v>
      </c>
    </row>
    <row r="1994" spans="1:20" ht="33" x14ac:dyDescent="0.25">
      <c r="A1994" s="6">
        <f t="shared" si="124"/>
        <v>0.13333333333332975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42022.810081018521</v>
      </c>
      <c r="T1994" s="10">
        <f t="shared" si="127"/>
        <v>42052.810081018521</v>
      </c>
    </row>
    <row r="1995" spans="1:20" ht="49" x14ac:dyDescent="0.25">
      <c r="A1995" s="6">
        <f t="shared" si="124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42329.255057870374</v>
      </c>
      <c r="T1995" s="10">
        <f t="shared" si="127"/>
        <v>42359.255057870374</v>
      </c>
    </row>
    <row r="1996" spans="1:20" ht="49" x14ac:dyDescent="0.25">
      <c r="A1996" s="6">
        <f t="shared" si="124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42650.672939814809</v>
      </c>
      <c r="T1996" s="10">
        <f t="shared" si="127"/>
        <v>42710.714606481481</v>
      </c>
    </row>
    <row r="1997" spans="1:20" ht="49" x14ac:dyDescent="0.25">
      <c r="A1997" s="6">
        <f t="shared" si="124"/>
        <v>7.7999999999999954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42181.568703703706</v>
      </c>
      <c r="T1997" s="10">
        <f t="shared" si="127"/>
        <v>42201.568703703706</v>
      </c>
    </row>
    <row r="1998" spans="1:20" ht="49" x14ac:dyDescent="0.25">
      <c r="A1998" s="6">
        <f t="shared" si="124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41800.486238425925</v>
      </c>
      <c r="T1998" s="10">
        <f t="shared" si="127"/>
        <v>41830.486238425925</v>
      </c>
    </row>
    <row r="1999" spans="1:20" ht="49" x14ac:dyDescent="0.25">
      <c r="A1999" s="6">
        <f t="shared" si="124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41847.597361111111</v>
      </c>
      <c r="T1999" s="10">
        <f t="shared" si="127"/>
        <v>41877.597361111111</v>
      </c>
    </row>
    <row r="2000" spans="1:20" ht="49" x14ac:dyDescent="0.25">
      <c r="A2000" s="6">
        <f t="shared" si="124"/>
        <v>26.200000000000003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41806.785162037035</v>
      </c>
      <c r="T2000" s="10">
        <f t="shared" si="127"/>
        <v>41851.785162037035</v>
      </c>
    </row>
    <row r="2001" spans="1:20" ht="49" x14ac:dyDescent="0.25">
      <c r="A2001" s="6">
        <f t="shared" si="124"/>
        <v>0.76129032258064333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41926.149398148147</v>
      </c>
      <c r="T2001" s="10">
        <f t="shared" si="127"/>
        <v>41956.191064814811</v>
      </c>
    </row>
    <row r="2002" spans="1:20" ht="49" x14ac:dyDescent="0.25">
      <c r="A2002" s="6">
        <f t="shared" si="124"/>
        <v>12.5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42345.618206018517</v>
      </c>
      <c r="T2002" s="10">
        <f t="shared" si="127"/>
        <v>42375.618206018517</v>
      </c>
    </row>
    <row r="2003" spans="1:20" ht="33" x14ac:dyDescent="0.25">
      <c r="A2003" s="6">
        <f t="shared" si="124"/>
        <v>382.12909090909091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42135.876342592594</v>
      </c>
      <c r="T2003" s="10">
        <f t="shared" si="127"/>
        <v>42167.499999999993</v>
      </c>
    </row>
    <row r="2004" spans="1:20" ht="49" x14ac:dyDescent="0.25">
      <c r="A2004" s="6">
        <f t="shared" si="124"/>
        <v>216.79421999999997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42728.378969907404</v>
      </c>
      <c r="T2004" s="10">
        <f t="shared" si="127"/>
        <v>42758.378969907404</v>
      </c>
    </row>
    <row r="2005" spans="1:20" ht="65" x14ac:dyDescent="0.25">
      <c r="A2005" s="6">
        <f t="shared" si="124"/>
        <v>312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40346.792268518519</v>
      </c>
      <c r="T2005" s="10">
        <f t="shared" si="127"/>
        <v>40361.625</v>
      </c>
    </row>
    <row r="2006" spans="1:20" ht="49" x14ac:dyDescent="0.25">
      <c r="A2006" s="6">
        <f t="shared" si="124"/>
        <v>234.42048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41800.271562499998</v>
      </c>
      <c r="T2006" s="10">
        <f t="shared" si="127"/>
        <v>41830.271562499998</v>
      </c>
    </row>
    <row r="2007" spans="1:20" ht="49" x14ac:dyDescent="0.25">
      <c r="A2007" s="6">
        <f t="shared" si="124"/>
        <v>123.68010000000001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41535.479374999995</v>
      </c>
      <c r="T2007" s="10">
        <f t="shared" si="127"/>
        <v>41562.832638888889</v>
      </c>
    </row>
    <row r="2008" spans="1:20" ht="49" x14ac:dyDescent="0.25">
      <c r="A2008" s="6">
        <f t="shared" si="124"/>
        <v>247.83999999999997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41941.167187499996</v>
      </c>
      <c r="T2008" s="10">
        <f t="shared" si="127"/>
        <v>41976.208854166667</v>
      </c>
    </row>
    <row r="2009" spans="1:20" ht="49" x14ac:dyDescent="0.25">
      <c r="A2009" s="6">
        <f t="shared" si="124"/>
        <v>115.7092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40347.504467592589</v>
      </c>
      <c r="T2009" s="10">
        <f t="shared" si="127"/>
        <v>40413.833333333328</v>
      </c>
    </row>
    <row r="2010" spans="1:20" ht="49" x14ac:dyDescent="0.25">
      <c r="A2010" s="6">
        <f t="shared" si="124"/>
        <v>117.07484768810599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40761.271087962959</v>
      </c>
      <c r="T2010" s="10">
        <f t="shared" si="127"/>
        <v>40805.271087962959</v>
      </c>
    </row>
    <row r="2011" spans="1:20" ht="49" x14ac:dyDescent="0.25">
      <c r="A2011" s="6">
        <f t="shared" si="124"/>
        <v>305.15800000000002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42660.990081018514</v>
      </c>
      <c r="T2011" s="10">
        <f t="shared" si="127"/>
        <v>42697.031747685185</v>
      </c>
    </row>
    <row r="2012" spans="1:20" ht="33" x14ac:dyDescent="0.25">
      <c r="A2012" s="6">
        <f t="shared" si="124"/>
        <v>320.05299999999994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42570.663090277776</v>
      </c>
      <c r="T2012" s="10">
        <f t="shared" si="127"/>
        <v>42600.663090277776</v>
      </c>
    </row>
    <row r="2013" spans="1:20" ht="49" x14ac:dyDescent="0.25">
      <c r="A2013" s="6">
        <f t="shared" si="124"/>
        <v>819.56400000000008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42347.025150462963</v>
      </c>
      <c r="T2013" s="10">
        <f t="shared" si="127"/>
        <v>42380.624999999993</v>
      </c>
    </row>
    <row r="2014" spans="1:20" ht="49" x14ac:dyDescent="0.25">
      <c r="A2014" s="6">
        <f t="shared" si="124"/>
        <v>234.90000000000003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42010.488900462959</v>
      </c>
      <c r="T2014" s="10">
        <f t="shared" si="127"/>
        <v>42040.488900462959</v>
      </c>
    </row>
    <row r="2015" spans="1:20" ht="49" x14ac:dyDescent="0.25">
      <c r="A2015" s="6">
        <f t="shared" si="124"/>
        <v>494.91374999999999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42499.627476851849</v>
      </c>
      <c r="T2015" s="10">
        <f t="shared" si="127"/>
        <v>42559.627476851849</v>
      </c>
    </row>
    <row r="2016" spans="1:20" ht="49" x14ac:dyDescent="0.25">
      <c r="A2016" s="6">
        <f t="shared" si="124"/>
        <v>7813.7822333333334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41323.881238425922</v>
      </c>
      <c r="T2016" s="10">
        <f t="shared" si="127"/>
        <v>41357.839571759258</v>
      </c>
    </row>
    <row r="2017" spans="1:20" ht="49" x14ac:dyDescent="0.25">
      <c r="A2017" s="6">
        <f t="shared" si="124"/>
        <v>113.00013888888888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40765.543553240735</v>
      </c>
      <c r="T2017" s="10">
        <f t="shared" si="127"/>
        <v>40795.543553240735</v>
      </c>
    </row>
    <row r="2018" spans="1:20" ht="33" x14ac:dyDescent="0.25">
      <c r="A2018" s="6">
        <f t="shared" si="124"/>
        <v>921.54219999999998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41312.547442129624</v>
      </c>
      <c r="T2018" s="10">
        <f t="shared" si="127"/>
        <v>41342.547442129624</v>
      </c>
    </row>
    <row r="2019" spans="1:20" ht="49" x14ac:dyDescent="0.25">
      <c r="A2019" s="6">
        <f t="shared" si="124"/>
        <v>125.10239999999999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40960.724016203698</v>
      </c>
      <c r="T2019" s="10">
        <f t="shared" si="127"/>
        <v>40991.833333333328</v>
      </c>
    </row>
    <row r="2020" spans="1:20" ht="49" x14ac:dyDescent="0.25">
      <c r="A2020" s="6">
        <f t="shared" si="124"/>
        <v>102.24343076923077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42199.032511574071</v>
      </c>
      <c r="T2020" s="10">
        <f t="shared" si="127"/>
        <v>42229.032511574071</v>
      </c>
    </row>
    <row r="2021" spans="1:20" ht="49" x14ac:dyDescent="0.25">
      <c r="A2021" s="6">
        <f t="shared" si="124"/>
        <v>484.90975000000003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42605.375243055554</v>
      </c>
      <c r="T2021" s="10">
        <f t="shared" si="127"/>
        <v>42635.375243055554</v>
      </c>
    </row>
    <row r="2022" spans="1:20" ht="49" x14ac:dyDescent="0.25">
      <c r="A2022" s="6">
        <f t="shared" si="124"/>
        <v>192.33333333333334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41736.76416666666</v>
      </c>
      <c r="T2022" s="10">
        <f t="shared" si="127"/>
        <v>41773.627777777772</v>
      </c>
    </row>
    <row r="2023" spans="1:20" ht="49" x14ac:dyDescent="0.25">
      <c r="A2023" s="6">
        <f t="shared" si="124"/>
        <v>281.10000000000002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41860.737233796295</v>
      </c>
      <c r="T2023" s="10">
        <f t="shared" si="127"/>
        <v>41905.737233796295</v>
      </c>
    </row>
    <row r="2024" spans="1:20" ht="49" x14ac:dyDescent="0.25">
      <c r="A2024" s="6">
        <f t="shared" si="124"/>
        <v>125.13700000000001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42502.23578703704</v>
      </c>
      <c r="T2024" s="10">
        <f t="shared" si="127"/>
        <v>42532.23578703704</v>
      </c>
    </row>
    <row r="2025" spans="1:20" ht="49" x14ac:dyDescent="0.25">
      <c r="A2025" s="6">
        <f t="shared" si="124"/>
        <v>161.459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42136.087418981479</v>
      </c>
      <c r="T2025" s="10">
        <f t="shared" si="127"/>
        <v>42166.087418981479</v>
      </c>
    </row>
    <row r="2026" spans="1:20" ht="49" x14ac:dyDescent="0.25">
      <c r="A2026" s="6">
        <f t="shared" si="124"/>
        <v>585.35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41099.633611111109</v>
      </c>
      <c r="T2026" s="10">
        <f t="shared" si="127"/>
        <v>41133.791666666664</v>
      </c>
    </row>
    <row r="2027" spans="1:20" ht="49" x14ac:dyDescent="0.25">
      <c r="A2027" s="6">
        <f t="shared" si="124"/>
        <v>201.14999999999998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42135.851226851846</v>
      </c>
      <c r="T2027" s="10">
        <f t="shared" si="127"/>
        <v>42165.851226851846</v>
      </c>
    </row>
    <row r="2028" spans="1:20" ht="33" x14ac:dyDescent="0.25">
      <c r="A2028" s="6">
        <f t="shared" si="124"/>
        <v>133.48307999999997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41704.402604166666</v>
      </c>
      <c r="T2028" s="10">
        <f t="shared" si="127"/>
        <v>41749.832638888889</v>
      </c>
    </row>
    <row r="2029" spans="1:20" ht="49" x14ac:dyDescent="0.25">
      <c r="A2029" s="6">
        <f t="shared" si="124"/>
        <v>120.24900000000001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42048.480543981481</v>
      </c>
      <c r="T2029" s="10">
        <f t="shared" si="127"/>
        <v>42093.438877314817</v>
      </c>
    </row>
    <row r="2030" spans="1:20" ht="33" x14ac:dyDescent="0.25">
      <c r="A2030" s="6">
        <f t="shared" si="124"/>
        <v>126.16666666666667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40215.585717592592</v>
      </c>
      <c r="T2030" s="10">
        <f t="shared" si="127"/>
        <v>40252.579861111109</v>
      </c>
    </row>
    <row r="2031" spans="1:20" ht="33" x14ac:dyDescent="0.25">
      <c r="A2031" s="6">
        <f t="shared" si="124"/>
        <v>361.2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41847.688437500001</v>
      </c>
      <c r="T2031" s="10">
        <f t="shared" si="127"/>
        <v>41877.688437500001</v>
      </c>
    </row>
    <row r="2032" spans="1:20" ht="49" x14ac:dyDescent="0.25">
      <c r="A2032" s="6">
        <f t="shared" si="124"/>
        <v>226.239013671875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41212.663148148145</v>
      </c>
      <c r="T2032" s="10">
        <f t="shared" si="127"/>
        <v>41242.663148148145</v>
      </c>
    </row>
    <row r="2033" spans="1:20" ht="33" x14ac:dyDescent="0.25">
      <c r="A2033" s="6">
        <f t="shared" si="124"/>
        <v>120.35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41974.995983796289</v>
      </c>
      <c r="T2033" s="10">
        <f t="shared" si="127"/>
        <v>42012.708333333336</v>
      </c>
    </row>
    <row r="2034" spans="1:20" ht="49" x14ac:dyDescent="0.25">
      <c r="A2034" s="6">
        <f t="shared" si="124"/>
        <v>304.18799999999999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42689.23233796296</v>
      </c>
      <c r="T2034" s="10">
        <f t="shared" si="127"/>
        <v>42718.874999999993</v>
      </c>
    </row>
    <row r="2035" spans="1:20" ht="49" x14ac:dyDescent="0.25">
      <c r="A2035" s="6">
        <f t="shared" si="124"/>
        <v>178.67600000000002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41724.749050925922</v>
      </c>
      <c r="T2035" s="10">
        <f t="shared" si="127"/>
        <v>41754.749050925922</v>
      </c>
    </row>
    <row r="2036" spans="1:20" ht="49" x14ac:dyDescent="0.25">
      <c r="A2036" s="6">
        <f t="shared" si="124"/>
        <v>386.81998717948721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42075.796678240738</v>
      </c>
      <c r="T2036" s="10">
        <f t="shared" si="127"/>
        <v>42130.956944444442</v>
      </c>
    </row>
    <row r="2037" spans="1:20" ht="49" x14ac:dyDescent="0.25">
      <c r="A2037" s="6">
        <f t="shared" si="124"/>
        <v>211.03642500000001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42311.29174768518</v>
      </c>
      <c r="T2037" s="10">
        <f t="shared" si="127"/>
        <v>42356.708333333336</v>
      </c>
    </row>
    <row r="2038" spans="1:20" ht="49" x14ac:dyDescent="0.25">
      <c r="A2038" s="6">
        <f t="shared" si="124"/>
        <v>131.66833333333332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41738.531469907408</v>
      </c>
      <c r="T2038" s="10">
        <f t="shared" si="127"/>
        <v>41768.531469907408</v>
      </c>
    </row>
    <row r="2039" spans="1:20" ht="49" x14ac:dyDescent="0.25">
      <c r="A2039" s="6">
        <f t="shared" si="124"/>
        <v>300.47639999999996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41577.876770833333</v>
      </c>
      <c r="T2039" s="10">
        <f t="shared" si="127"/>
        <v>41637.918437499997</v>
      </c>
    </row>
    <row r="2040" spans="1:20" ht="49" x14ac:dyDescent="0.25">
      <c r="A2040" s="6">
        <f t="shared" si="124"/>
        <v>420.51249999999999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41423.937743055554</v>
      </c>
      <c r="T2040" s="10">
        <f t="shared" si="127"/>
        <v>41456.416666666664</v>
      </c>
    </row>
    <row r="2041" spans="1:20" ht="33" x14ac:dyDescent="0.25">
      <c r="A2041" s="6">
        <f t="shared" si="124"/>
        <v>136.21680000000001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42675.10561342592</v>
      </c>
      <c r="T2041" s="10">
        <f t="shared" si="127"/>
        <v>42704.874305555553</v>
      </c>
    </row>
    <row r="2042" spans="1:20" ht="33" x14ac:dyDescent="0.25">
      <c r="A2042" s="6">
        <f t="shared" si="124"/>
        <v>248.17133333333334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41578.593784722223</v>
      </c>
      <c r="T2042" s="10">
        <f t="shared" si="127"/>
        <v>41593.635451388887</v>
      </c>
    </row>
    <row r="2043" spans="1:20" ht="49" x14ac:dyDescent="0.25">
      <c r="A2043" s="6">
        <f t="shared" si="124"/>
        <v>181.86315789473684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42654.192442129628</v>
      </c>
      <c r="T2043" s="10">
        <f t="shared" si="127"/>
        <v>42684.234108796292</v>
      </c>
    </row>
    <row r="2044" spans="1:20" ht="49" x14ac:dyDescent="0.25">
      <c r="A2044" s="6">
        <f t="shared" si="124"/>
        <v>123.53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42331.374699074069</v>
      </c>
      <c r="T2044" s="10">
        <f t="shared" si="127"/>
        <v>42391.374699074069</v>
      </c>
    </row>
    <row r="2045" spans="1:20" ht="49" x14ac:dyDescent="0.25">
      <c r="A2045" s="6">
        <f t="shared" si="124"/>
        <v>506.20938628158842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42660.843483796292</v>
      </c>
      <c r="T2045" s="10">
        <f t="shared" si="127"/>
        <v>42714.874305555553</v>
      </c>
    </row>
    <row r="2046" spans="1:20" ht="49" x14ac:dyDescent="0.25">
      <c r="A2046" s="6">
        <f t="shared" si="124"/>
        <v>108.21333333333334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42138.350856481477</v>
      </c>
      <c r="T2046" s="10">
        <f t="shared" si="127"/>
        <v>42168.350856481477</v>
      </c>
    </row>
    <row r="2047" spans="1:20" ht="49" x14ac:dyDescent="0.25">
      <c r="A2047" s="6">
        <f t="shared" si="124"/>
        <v>819.18387755102037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41068.755173611105</v>
      </c>
      <c r="T2047" s="10">
        <f t="shared" si="127"/>
        <v>41098.755173611105</v>
      </c>
    </row>
    <row r="2048" spans="1:20" ht="49" x14ac:dyDescent="0.25">
      <c r="A2048" s="6">
        <f t="shared" si="124"/>
        <v>121.10000000000001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41386.838472222218</v>
      </c>
      <c r="T2048" s="10">
        <f t="shared" si="127"/>
        <v>41416.838472222218</v>
      </c>
    </row>
    <row r="2049" spans="1:20" ht="49" x14ac:dyDescent="0.25">
      <c r="A2049" s="6">
        <f t="shared" si="124"/>
        <v>102.99897959183673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42081.570254629631</v>
      </c>
      <c r="T2049" s="10">
        <f t="shared" si="127"/>
        <v>42110.666666666664</v>
      </c>
    </row>
    <row r="2050" spans="1:20" ht="49" x14ac:dyDescent="0.25">
      <c r="A2050" s="6">
        <f t="shared" si="124"/>
        <v>148.33229411764705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41387.318182870367</v>
      </c>
      <c r="T2050" s="10">
        <f t="shared" si="127"/>
        <v>41417.318182870367</v>
      </c>
    </row>
    <row r="2051" spans="1:20" ht="18" x14ac:dyDescent="0.25">
      <c r="A2051" s="6">
        <f t="shared" ref="A2051:A2114" si="128">((F2051-E2051)/E2051+1)*100</f>
        <v>120.19070000000001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>
        <f t="shared" ref="P2051:P2114" si="129">F2051/M2051</f>
        <v>80.991037735849048</v>
      </c>
      <c r="Q2051" t="s">
        <v>8319</v>
      </c>
      <c r="R2051" t="s">
        <v>8349</v>
      </c>
      <c r="S2051" s="10">
        <f t="shared" ref="S2051:S2114" si="130">(((K2051/60)/60)/24)+DATE(1970,1,1)+(-8/24)</f>
        <v>41575.194016203699</v>
      </c>
      <c r="T2051" s="10">
        <f t="shared" ref="T2051:T2114" si="131">(((J2051/60)/60)/24)+DATE(1970,1,1)+(-8/24)</f>
        <v>41610.624305555553</v>
      </c>
    </row>
    <row r="2052" spans="1:20" ht="49" x14ac:dyDescent="0.25">
      <c r="A2052" s="6">
        <f t="shared" si="128"/>
        <v>473.26999999999992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42114.738171296289</v>
      </c>
      <c r="T2052" s="10">
        <f t="shared" si="131"/>
        <v>42154.738171296289</v>
      </c>
    </row>
    <row r="2053" spans="1:20" ht="49" x14ac:dyDescent="0.25">
      <c r="A2053" s="6">
        <f t="shared" si="128"/>
        <v>130.36250000000001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41603.689085648148</v>
      </c>
      <c r="T2053" s="10">
        <f t="shared" si="131"/>
        <v>41633.689085648148</v>
      </c>
    </row>
    <row r="2054" spans="1:20" ht="49" x14ac:dyDescent="0.25">
      <c r="A2054" s="6">
        <f t="shared" si="128"/>
        <v>353.048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42374.750613425924</v>
      </c>
      <c r="T2054" s="10">
        <f t="shared" si="131"/>
        <v>42419.750613425924</v>
      </c>
    </row>
    <row r="2055" spans="1:20" ht="49" x14ac:dyDescent="0.25">
      <c r="A2055" s="6">
        <f t="shared" si="128"/>
        <v>101.02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42303.284155092588</v>
      </c>
      <c r="T2055" s="10">
        <f t="shared" si="131"/>
        <v>42333.325821759259</v>
      </c>
    </row>
    <row r="2056" spans="1:20" ht="49" x14ac:dyDescent="0.25">
      <c r="A2056" s="6">
        <f t="shared" si="128"/>
        <v>113.59142857142857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41731.187615740739</v>
      </c>
      <c r="T2056" s="10">
        <f t="shared" si="131"/>
        <v>41761.187615740739</v>
      </c>
    </row>
    <row r="2057" spans="1:20" ht="49" x14ac:dyDescent="0.25">
      <c r="A2057" s="6">
        <f t="shared" si="128"/>
        <v>167.41666666666669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41946.340775462959</v>
      </c>
      <c r="T2057" s="10">
        <f t="shared" si="131"/>
        <v>41975.833333333336</v>
      </c>
    </row>
    <row r="2058" spans="1:20" ht="49" x14ac:dyDescent="0.25">
      <c r="A2058" s="6">
        <f t="shared" si="128"/>
        <v>153.452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41351.427569444444</v>
      </c>
      <c r="T2058" s="10">
        <f t="shared" si="131"/>
        <v>41381.427569444444</v>
      </c>
    </row>
    <row r="2059" spans="1:20" ht="49" x14ac:dyDescent="0.25">
      <c r="A2059" s="6">
        <f t="shared" si="128"/>
        <v>202.23220000000001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42396.161249999997</v>
      </c>
      <c r="T2059" s="10">
        <f t="shared" si="131"/>
        <v>42426.161249999997</v>
      </c>
    </row>
    <row r="2060" spans="1:20" ht="33" x14ac:dyDescent="0.25">
      <c r="A2060" s="6">
        <f t="shared" si="128"/>
        <v>168.28125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42026.03738425926</v>
      </c>
      <c r="T2060" s="10">
        <f t="shared" si="131"/>
        <v>42065.499999999993</v>
      </c>
    </row>
    <row r="2061" spans="1:20" ht="49" x14ac:dyDescent="0.25">
      <c r="A2061" s="6">
        <f t="shared" si="128"/>
        <v>143.45666666666665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42361.269143518519</v>
      </c>
      <c r="T2061" s="10">
        <f t="shared" si="131"/>
        <v>42400.582638888889</v>
      </c>
    </row>
    <row r="2062" spans="1:20" ht="49" x14ac:dyDescent="0.25">
      <c r="A2062" s="6">
        <f t="shared" si="128"/>
        <v>196.4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41783.309606481482</v>
      </c>
      <c r="T2062" s="10">
        <f t="shared" si="131"/>
        <v>41843.309606481482</v>
      </c>
    </row>
    <row r="2063" spans="1:20" ht="49" x14ac:dyDescent="0.25">
      <c r="A2063" s="6">
        <f t="shared" si="128"/>
        <v>107.91999999999999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42705.431180555555</v>
      </c>
      <c r="T2063" s="10">
        <f t="shared" si="131"/>
        <v>42735.431180555555</v>
      </c>
    </row>
    <row r="2064" spans="1:20" ht="49" x14ac:dyDescent="0.25">
      <c r="A2064" s="6">
        <f t="shared" si="128"/>
        <v>114.97699999999999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42423.049745370365</v>
      </c>
      <c r="T2064" s="10">
        <f t="shared" si="131"/>
        <v>42453.0080787037</v>
      </c>
    </row>
    <row r="2065" spans="1:20" ht="33" x14ac:dyDescent="0.25">
      <c r="A2065" s="6">
        <f t="shared" si="128"/>
        <v>148.04999999999998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42472.399317129624</v>
      </c>
      <c r="T2065" s="10">
        <f t="shared" si="131"/>
        <v>42505.399317129624</v>
      </c>
    </row>
    <row r="2066" spans="1:20" ht="49" x14ac:dyDescent="0.25">
      <c r="A2066" s="6">
        <f t="shared" si="128"/>
        <v>191.16676082790636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41389.0315162037</v>
      </c>
      <c r="T2066" s="10">
        <f t="shared" si="131"/>
        <v>41425.166666666664</v>
      </c>
    </row>
    <row r="2067" spans="1:20" ht="49" x14ac:dyDescent="0.25">
      <c r="A2067" s="6">
        <f t="shared" si="128"/>
        <v>199.215125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41603.000335648147</v>
      </c>
      <c r="T2067" s="10">
        <f t="shared" si="131"/>
        <v>41633.000335648147</v>
      </c>
    </row>
    <row r="2068" spans="1:20" ht="49" x14ac:dyDescent="0.25">
      <c r="A2068" s="6">
        <f t="shared" si="128"/>
        <v>218.6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41844.438460648147</v>
      </c>
      <c r="T2068" s="10">
        <f t="shared" si="131"/>
        <v>41874.438460648147</v>
      </c>
    </row>
    <row r="2069" spans="1:20" ht="49" x14ac:dyDescent="0.25">
      <c r="A2069" s="6">
        <f t="shared" si="128"/>
        <v>126.86868686868686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42115.520555555551</v>
      </c>
      <c r="T2069" s="10">
        <f t="shared" si="131"/>
        <v>42148.520555555551</v>
      </c>
    </row>
    <row r="2070" spans="1:20" ht="49" x14ac:dyDescent="0.25">
      <c r="A2070" s="6">
        <f t="shared" si="128"/>
        <v>105.22388000000001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42633.508275462962</v>
      </c>
      <c r="T2070" s="10">
        <f t="shared" si="131"/>
        <v>42663.508275462962</v>
      </c>
    </row>
    <row r="2071" spans="1:20" ht="49" x14ac:dyDescent="0.25">
      <c r="A2071" s="6">
        <f t="shared" si="128"/>
        <v>128.40666000000002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42340.638784722221</v>
      </c>
      <c r="T2071" s="10">
        <f t="shared" si="131"/>
        <v>42371.638784722221</v>
      </c>
    </row>
    <row r="2072" spans="1:20" ht="49" x14ac:dyDescent="0.25">
      <c r="A2072" s="6">
        <f t="shared" si="128"/>
        <v>317.3272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42519.323182870365</v>
      </c>
      <c r="T2072" s="10">
        <f t="shared" si="131"/>
        <v>42549.323182870365</v>
      </c>
    </row>
    <row r="2073" spans="1:20" ht="49" x14ac:dyDescent="0.25">
      <c r="A2073" s="6">
        <f t="shared" si="128"/>
        <v>280.72999999999996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42599.945416666662</v>
      </c>
      <c r="T2073" s="10">
        <f t="shared" si="131"/>
        <v>42644.945416666662</v>
      </c>
    </row>
    <row r="2074" spans="1:20" ht="49" x14ac:dyDescent="0.25">
      <c r="A2074" s="6">
        <f t="shared" si="128"/>
        <v>110.73146853146854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42467.248055555552</v>
      </c>
      <c r="T2074" s="10">
        <f t="shared" si="131"/>
        <v>42497.248055555552</v>
      </c>
    </row>
    <row r="2075" spans="1:20" ht="49" x14ac:dyDescent="0.25">
      <c r="A2075" s="6">
        <f t="shared" si="128"/>
        <v>152.60429999999999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42087.334699074076</v>
      </c>
      <c r="T2075" s="10">
        <f t="shared" si="131"/>
        <v>42132.334699074076</v>
      </c>
    </row>
    <row r="2076" spans="1:20" ht="33" x14ac:dyDescent="0.25">
      <c r="A2076" s="6">
        <f t="shared" si="128"/>
        <v>102.49999999999999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42466.492847222216</v>
      </c>
      <c r="T2076" s="10">
        <f t="shared" si="131"/>
        <v>42496.492847222216</v>
      </c>
    </row>
    <row r="2077" spans="1:20" ht="49" x14ac:dyDescent="0.25">
      <c r="A2077" s="6">
        <f t="shared" si="128"/>
        <v>1678.3738373837384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41450.348240740735</v>
      </c>
      <c r="T2077" s="10">
        <f t="shared" si="131"/>
        <v>41480.348240740735</v>
      </c>
    </row>
    <row r="2078" spans="1:20" ht="33" x14ac:dyDescent="0.25">
      <c r="A2078" s="6">
        <f t="shared" si="128"/>
        <v>543.349156424581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41803.547326388885</v>
      </c>
      <c r="T2078" s="10">
        <f t="shared" si="131"/>
        <v>41843.547326388885</v>
      </c>
    </row>
    <row r="2079" spans="1:20" ht="49" x14ac:dyDescent="0.25">
      <c r="A2079" s="6">
        <f t="shared" si="128"/>
        <v>115.50799999999998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42102.70921296296</v>
      </c>
      <c r="T2079" s="10">
        <f t="shared" si="131"/>
        <v>42160.541666666664</v>
      </c>
    </row>
    <row r="2080" spans="1:20" ht="49" x14ac:dyDescent="0.25">
      <c r="A2080" s="6">
        <f t="shared" si="128"/>
        <v>131.20499999999998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42692.438159722216</v>
      </c>
      <c r="T2080" s="10">
        <f t="shared" si="131"/>
        <v>42722.438159722216</v>
      </c>
    </row>
    <row r="2081" spans="1:20" ht="49" x14ac:dyDescent="0.25">
      <c r="A2081" s="6">
        <f t="shared" si="128"/>
        <v>288.17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42150.377233796295</v>
      </c>
      <c r="T2081" s="10">
        <f t="shared" si="131"/>
        <v>42180.458333333336</v>
      </c>
    </row>
    <row r="2082" spans="1:20" ht="49" x14ac:dyDescent="0.25">
      <c r="A2082" s="6">
        <f t="shared" si="128"/>
        <v>507.8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42289.623842592591</v>
      </c>
      <c r="T2082" s="10">
        <f t="shared" si="131"/>
        <v>42319.665509259255</v>
      </c>
    </row>
    <row r="2083" spans="1:20" ht="49" x14ac:dyDescent="0.25">
      <c r="A2083" s="6">
        <f t="shared" si="128"/>
        <v>114.57142857142857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41003.823553240742</v>
      </c>
      <c r="T2083" s="10">
        <f t="shared" si="131"/>
        <v>41044.874305555553</v>
      </c>
    </row>
    <row r="2084" spans="1:20" ht="49" x14ac:dyDescent="0.25">
      <c r="A2084" s="6">
        <f t="shared" si="128"/>
        <v>110.73333333333333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40810.786990740737</v>
      </c>
      <c r="T2084" s="10">
        <f t="shared" si="131"/>
        <v>40870.828657407401</v>
      </c>
    </row>
    <row r="2085" spans="1:20" ht="49" x14ac:dyDescent="0.25">
      <c r="A2085" s="6">
        <f t="shared" si="128"/>
        <v>113.33333333333333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41034.388831018514</v>
      </c>
      <c r="T2085" s="10">
        <f t="shared" si="131"/>
        <v>41064.388831018514</v>
      </c>
    </row>
    <row r="2086" spans="1:20" ht="49" x14ac:dyDescent="0.25">
      <c r="A2086" s="6">
        <f t="shared" si="128"/>
        <v>108.33333333333333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41731.499791666662</v>
      </c>
      <c r="T2086" s="10">
        <f t="shared" si="131"/>
        <v>41762.957638888889</v>
      </c>
    </row>
    <row r="2087" spans="1:20" ht="49" x14ac:dyDescent="0.25">
      <c r="A2087" s="6">
        <f t="shared" si="128"/>
        <v>123.53333333333335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41075.502164351848</v>
      </c>
      <c r="T2087" s="10">
        <f t="shared" si="131"/>
        <v>41105.502164351848</v>
      </c>
    </row>
    <row r="2088" spans="1:20" ht="49" x14ac:dyDescent="0.25">
      <c r="A2088" s="6">
        <f t="shared" si="128"/>
        <v>100.69999999999999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40860.337175925924</v>
      </c>
      <c r="T2088" s="10">
        <f t="shared" si="131"/>
        <v>40890.874305555553</v>
      </c>
    </row>
    <row r="2089" spans="1:20" ht="49" x14ac:dyDescent="0.25">
      <c r="A2089" s="6">
        <f t="shared" si="128"/>
        <v>103.53333333333335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40763.871041666665</v>
      </c>
      <c r="T2089" s="10">
        <f t="shared" si="131"/>
        <v>40793.871041666665</v>
      </c>
    </row>
    <row r="2090" spans="1:20" ht="49" x14ac:dyDescent="0.25">
      <c r="A2090" s="6">
        <f t="shared" si="128"/>
        <v>115.51066666666668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40395.381388888884</v>
      </c>
      <c r="T2090" s="10">
        <f t="shared" si="131"/>
        <v>40431.832638888889</v>
      </c>
    </row>
    <row r="2091" spans="1:20" ht="33" x14ac:dyDescent="0.25">
      <c r="A2091" s="6">
        <f t="shared" si="128"/>
        <v>120.4004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41452.742986111109</v>
      </c>
      <c r="T2091" s="10">
        <f t="shared" si="131"/>
        <v>41487.742986111109</v>
      </c>
    </row>
    <row r="2092" spans="1:20" ht="49" x14ac:dyDescent="0.25">
      <c r="A2092" s="6">
        <f t="shared" si="128"/>
        <v>115.040375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41299.048090277778</v>
      </c>
      <c r="T2092" s="10">
        <f t="shared" si="131"/>
        <v>41329.048090277778</v>
      </c>
    </row>
    <row r="2093" spans="1:20" ht="49" x14ac:dyDescent="0.25">
      <c r="A2093" s="6">
        <f t="shared" si="128"/>
        <v>120.46777777777777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40554.989328703698</v>
      </c>
      <c r="T2093" s="10">
        <f t="shared" si="131"/>
        <v>40603.5</v>
      </c>
    </row>
    <row r="2094" spans="1:20" ht="49" x14ac:dyDescent="0.25">
      <c r="A2094" s="6">
        <f t="shared" si="128"/>
        <v>101.28333333333333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40763.374212962961</v>
      </c>
      <c r="T2094" s="10">
        <f t="shared" si="131"/>
        <v>40823.374212962961</v>
      </c>
    </row>
    <row r="2095" spans="1:20" ht="49" x14ac:dyDescent="0.25">
      <c r="A2095" s="6">
        <f t="shared" si="128"/>
        <v>102.46666666666667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41205.521203703705</v>
      </c>
      <c r="T2095" s="10">
        <f t="shared" si="131"/>
        <v>41265.56287037037</v>
      </c>
    </row>
    <row r="2096" spans="1:20" ht="49" x14ac:dyDescent="0.25">
      <c r="A2096" s="6">
        <f t="shared" si="128"/>
        <v>120.54285714285714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40938.686689814815</v>
      </c>
      <c r="T2096" s="10">
        <f t="shared" si="131"/>
        <v>40972.791666666664</v>
      </c>
    </row>
    <row r="2097" spans="1:20" ht="49" x14ac:dyDescent="0.25">
      <c r="A2097" s="6">
        <f t="shared" si="128"/>
        <v>100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40758.400150462956</v>
      </c>
      <c r="T2097" s="10">
        <f t="shared" si="131"/>
        <v>40818.400150462956</v>
      </c>
    </row>
    <row r="2098" spans="1:20" ht="49" x14ac:dyDescent="0.25">
      <c r="A2098" s="6">
        <f t="shared" si="128"/>
        <v>101.66666666666666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41192.425173611111</v>
      </c>
      <c r="T2098" s="10">
        <f t="shared" si="131"/>
        <v>41207.832638888889</v>
      </c>
    </row>
    <row r="2099" spans="1:20" ht="49" x14ac:dyDescent="0.25">
      <c r="A2099" s="6">
        <f t="shared" si="128"/>
        <v>100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40818.251562499994</v>
      </c>
      <c r="T2099" s="10">
        <f t="shared" si="131"/>
        <v>40878.293229166666</v>
      </c>
    </row>
    <row r="2100" spans="1:20" ht="49" x14ac:dyDescent="0.25">
      <c r="A2100" s="6">
        <f t="shared" si="128"/>
        <v>100.33333333333334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40945.780497685184</v>
      </c>
      <c r="T2100" s="10">
        <f t="shared" si="131"/>
        <v>40975.780497685184</v>
      </c>
    </row>
    <row r="2101" spans="1:20" ht="18" x14ac:dyDescent="0.25">
      <c r="A2101" s="6">
        <f t="shared" si="128"/>
        <v>132.36666666666665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42173.41300925926</v>
      </c>
      <c r="T2101" s="10">
        <f t="shared" si="131"/>
        <v>42186.819444444445</v>
      </c>
    </row>
    <row r="2102" spans="1:20" ht="49" x14ac:dyDescent="0.25">
      <c r="A2102" s="6">
        <f t="shared" si="128"/>
        <v>136.66666666666666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41074.50163194444</v>
      </c>
      <c r="T2102" s="10">
        <f t="shared" si="131"/>
        <v>41089.832638888889</v>
      </c>
    </row>
    <row r="2103" spans="1:20" ht="49" x14ac:dyDescent="0.25">
      <c r="A2103" s="6">
        <f t="shared" si="128"/>
        <v>113.25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40891.816134259258</v>
      </c>
      <c r="T2103" s="10">
        <f t="shared" si="131"/>
        <v>40951.816134259258</v>
      </c>
    </row>
    <row r="2104" spans="1:20" ht="49" x14ac:dyDescent="0.25">
      <c r="A2104" s="6">
        <f t="shared" si="128"/>
        <v>136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40638.535277777773</v>
      </c>
      <c r="T2104" s="10">
        <f t="shared" si="131"/>
        <v>40668.535277777773</v>
      </c>
    </row>
    <row r="2105" spans="1:20" ht="33" x14ac:dyDescent="0.25">
      <c r="A2105" s="6">
        <f t="shared" si="128"/>
        <v>146.12318374694613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41192.421608796292</v>
      </c>
      <c r="T2105" s="10">
        <f t="shared" si="131"/>
        <v>41222.463275462964</v>
      </c>
    </row>
    <row r="2106" spans="1:20" ht="49" x14ac:dyDescent="0.25">
      <c r="A2106" s="6">
        <f t="shared" si="128"/>
        <v>129.5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41393.74113425926</v>
      </c>
      <c r="T2106" s="10">
        <f t="shared" si="131"/>
        <v>41424.666666666664</v>
      </c>
    </row>
    <row r="2107" spans="1:20" ht="33" x14ac:dyDescent="0.25">
      <c r="A2107" s="6">
        <f t="shared" si="128"/>
        <v>254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41951.455474537033</v>
      </c>
      <c r="T2107" s="10">
        <f t="shared" si="131"/>
        <v>41963.833333333336</v>
      </c>
    </row>
    <row r="2108" spans="1:20" ht="49" x14ac:dyDescent="0.25">
      <c r="A2108" s="6">
        <f t="shared" si="128"/>
        <v>107.04545454545456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41269.881643518514</v>
      </c>
      <c r="T2108" s="10">
        <f t="shared" si="131"/>
        <v>41299.881643518514</v>
      </c>
    </row>
    <row r="2109" spans="1:20" ht="49" x14ac:dyDescent="0.25">
      <c r="A2109" s="6">
        <f t="shared" si="128"/>
        <v>107.73299999999999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41934.377233796295</v>
      </c>
      <c r="T2109" s="10">
        <f t="shared" si="131"/>
        <v>41955.418900462959</v>
      </c>
    </row>
    <row r="2110" spans="1:20" ht="49" x14ac:dyDescent="0.25">
      <c r="A2110" s="6">
        <f t="shared" si="128"/>
        <v>107.31250000000001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41134.842361111107</v>
      </c>
      <c r="T2110" s="10">
        <f t="shared" si="131"/>
        <v>41161.829861111109</v>
      </c>
    </row>
    <row r="2111" spans="1:20" ht="33" x14ac:dyDescent="0.25">
      <c r="A2111" s="6">
        <f t="shared" si="128"/>
        <v>106.52500000000001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42160.375196759262</v>
      </c>
      <c r="T2111" s="10">
        <f t="shared" si="131"/>
        <v>42190.375196759262</v>
      </c>
    </row>
    <row r="2112" spans="1:20" ht="33" x14ac:dyDescent="0.25">
      <c r="A2112" s="6">
        <f t="shared" si="128"/>
        <v>100.35000000000001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41759.337604166663</v>
      </c>
      <c r="T2112" s="10">
        <f t="shared" si="131"/>
        <v>41786.874305555553</v>
      </c>
    </row>
    <row r="2113" spans="1:20" ht="49" x14ac:dyDescent="0.25">
      <c r="A2113" s="6">
        <f t="shared" si="128"/>
        <v>106.5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40702.863715277774</v>
      </c>
      <c r="T2113" s="10">
        <f t="shared" si="131"/>
        <v>40769.708333333328</v>
      </c>
    </row>
    <row r="2114" spans="1:20" ht="49" x14ac:dyDescent="0.25">
      <c r="A2114" s="6">
        <f t="shared" si="128"/>
        <v>100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41365.594826388886</v>
      </c>
      <c r="T2114" s="10">
        <f t="shared" si="131"/>
        <v>41379.594826388886</v>
      </c>
    </row>
    <row r="2115" spans="1:20" ht="33" x14ac:dyDescent="0.25">
      <c r="A2115" s="6">
        <f t="shared" ref="A2115:A2178" si="132">((F2115-E2115)/E2115+1)*100</f>
        <v>104.85714285714285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>
        <f t="shared" ref="P2115:P2178" si="133">F2115/M2115</f>
        <v>68.598130841121488</v>
      </c>
      <c r="Q2115" t="s">
        <v>8325</v>
      </c>
      <c r="R2115" t="s">
        <v>8329</v>
      </c>
      <c r="S2115" s="10">
        <f t="shared" ref="S2115:S2178" si="134">(((K2115/60)/60)/24)+DATE(1970,1,1)+(-8/24)</f>
        <v>41870.532129629624</v>
      </c>
      <c r="T2115" s="10">
        <f t="shared" ref="T2115:T2178" si="135">(((J2115/60)/60)/24)+DATE(1970,1,1)+(-8/24)</f>
        <v>41905.532129629624</v>
      </c>
    </row>
    <row r="2116" spans="1:20" ht="49" x14ac:dyDescent="0.25">
      <c r="A2116" s="6">
        <f t="shared" si="132"/>
        <v>104.69999999999999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40458.482291666667</v>
      </c>
      <c r="T2116" s="10">
        <f t="shared" si="135"/>
        <v>40520.874305555553</v>
      </c>
    </row>
    <row r="2117" spans="1:20" ht="49" x14ac:dyDescent="0.25">
      <c r="A2117" s="6">
        <f t="shared" si="132"/>
        <v>225.66666666666669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40563.747696759259</v>
      </c>
      <c r="T2117" s="10">
        <f t="shared" si="135"/>
        <v>40593.747696759259</v>
      </c>
    </row>
    <row r="2118" spans="1:20" ht="49" x14ac:dyDescent="0.25">
      <c r="A2118" s="6">
        <f t="shared" si="132"/>
        <v>100.90416666666667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41136.444479166668</v>
      </c>
      <c r="T2118" s="10">
        <f t="shared" si="135"/>
        <v>41184.444479166668</v>
      </c>
    </row>
    <row r="2119" spans="1:20" ht="49" x14ac:dyDescent="0.25">
      <c r="A2119" s="6">
        <f t="shared" si="132"/>
        <v>147.75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42289.726261574069</v>
      </c>
      <c r="T2119" s="10">
        <f t="shared" si="135"/>
        <v>42303.874305555553</v>
      </c>
    </row>
    <row r="2120" spans="1:20" ht="33" x14ac:dyDescent="0.25">
      <c r="A2120" s="6">
        <f t="shared" si="132"/>
        <v>134.61099999999999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40718.506203703699</v>
      </c>
      <c r="T2120" s="10">
        <f t="shared" si="135"/>
        <v>40748.506203703699</v>
      </c>
    </row>
    <row r="2121" spans="1:20" ht="49" x14ac:dyDescent="0.25">
      <c r="A2121" s="6">
        <f t="shared" si="132"/>
        <v>100.75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41106.796817129631</v>
      </c>
      <c r="T2121" s="10">
        <f t="shared" si="135"/>
        <v>41136.796817129631</v>
      </c>
    </row>
    <row r="2122" spans="1:20" ht="49" x14ac:dyDescent="0.25">
      <c r="A2122" s="6">
        <f t="shared" si="132"/>
        <v>100.880375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41591.631203703699</v>
      </c>
      <c r="T2122" s="10">
        <f t="shared" si="135"/>
        <v>41640.631203703699</v>
      </c>
    </row>
    <row r="2123" spans="1:20" ht="33" x14ac:dyDescent="0.25">
      <c r="A2123" s="6">
        <f t="shared" si="132"/>
        <v>0.56800000000000184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42716.409120370365</v>
      </c>
      <c r="T2123" s="10">
        <f t="shared" si="135"/>
        <v>42746.409120370365</v>
      </c>
    </row>
    <row r="2124" spans="1:20" ht="33" x14ac:dyDescent="0.25">
      <c r="A2124" s="6">
        <f t="shared" si="132"/>
        <v>0.38749999999999618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42711.967233796291</v>
      </c>
      <c r="T2124" s="10">
        <f t="shared" si="135"/>
        <v>42741.967233796291</v>
      </c>
    </row>
    <row r="2125" spans="1:20" ht="65" x14ac:dyDescent="0.25">
      <c r="A2125" s="6">
        <f t="shared" si="132"/>
        <v>9.9999999999999982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40198.091516203705</v>
      </c>
      <c r="T2125" s="10">
        <f t="shared" si="135"/>
        <v>40251.957638888889</v>
      </c>
    </row>
    <row r="2126" spans="1:20" ht="49" x14ac:dyDescent="0.25">
      <c r="A2126" s="6">
        <f t="shared" si="132"/>
        <v>10.45454545454545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40463.694849537031</v>
      </c>
      <c r="T2126" s="10">
        <f t="shared" si="135"/>
        <v>40511.875</v>
      </c>
    </row>
    <row r="2127" spans="1:20" ht="49" x14ac:dyDescent="0.25">
      <c r="A2127" s="6">
        <f t="shared" si="132"/>
        <v>1.419999999999999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42190.690196759257</v>
      </c>
      <c r="T2127" s="10">
        <f t="shared" si="135"/>
        <v>42220.690196759257</v>
      </c>
    </row>
    <row r="2128" spans="1:20" ht="49" x14ac:dyDescent="0.25">
      <c r="A2128" s="6">
        <f t="shared" si="132"/>
        <v>4.9999999999994493E-2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41951.63989583333</v>
      </c>
      <c r="T2128" s="10">
        <f t="shared" si="135"/>
        <v>41981.63989583333</v>
      </c>
    </row>
    <row r="2129" spans="1:20" ht="18" x14ac:dyDescent="0.25">
      <c r="A2129" s="6">
        <f t="shared" si="132"/>
        <v>28.842857142857149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42045.172025462954</v>
      </c>
      <c r="T2129" s="10">
        <f t="shared" si="135"/>
        <v>42075.130358796298</v>
      </c>
    </row>
    <row r="2130" spans="1:20" ht="49" x14ac:dyDescent="0.25">
      <c r="A2130" s="6">
        <f t="shared" si="132"/>
        <v>0.16666666666667052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41843.439456018517</v>
      </c>
      <c r="T2130" s="10">
        <f t="shared" si="135"/>
        <v>41903.439456018517</v>
      </c>
    </row>
    <row r="2131" spans="1:20" ht="49" x14ac:dyDescent="0.25">
      <c r="A2131" s="6">
        <f t="shared" si="132"/>
        <v>11.799999999999999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42408.690972222219</v>
      </c>
      <c r="T2131" s="10">
        <f t="shared" si="135"/>
        <v>42438.690972222219</v>
      </c>
    </row>
    <row r="2132" spans="1:20" ht="33" x14ac:dyDescent="0.25">
      <c r="A2132" s="6">
        <f t="shared" si="132"/>
        <v>0.20238095238095388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41831.75304398148</v>
      </c>
      <c r="T2132" s="10">
        <f t="shared" si="135"/>
        <v>41866.75304398148</v>
      </c>
    </row>
    <row r="2133" spans="1:20" ht="49" x14ac:dyDescent="0.25">
      <c r="A2133" s="6">
        <f t="shared" si="132"/>
        <v>5.0000000000000044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42166.873738425922</v>
      </c>
      <c r="T2133" s="10">
        <f t="shared" si="135"/>
        <v>42196.873738425922</v>
      </c>
    </row>
    <row r="2134" spans="1:20" ht="49" x14ac:dyDescent="0.25">
      <c r="A2134" s="6">
        <f t="shared" si="132"/>
        <v>2.1129900000000035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41643.15384259259</v>
      </c>
      <c r="T2134" s="10">
        <f t="shared" si="135"/>
        <v>41673.15384259259</v>
      </c>
    </row>
    <row r="2135" spans="1:20" ht="49" x14ac:dyDescent="0.25">
      <c r="A2135" s="6">
        <f t="shared" si="132"/>
        <v>1.6000000000000014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40618.763877314814</v>
      </c>
      <c r="T2135" s="10">
        <f t="shared" si="135"/>
        <v>40656.957638888889</v>
      </c>
    </row>
    <row r="2136" spans="1:20" ht="49" x14ac:dyDescent="0.25">
      <c r="A2136" s="6">
        <f t="shared" si="132"/>
        <v>1.7333333333333312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41361.553136574068</v>
      </c>
      <c r="T2136" s="10">
        <f t="shared" si="135"/>
        <v>41391.553136574068</v>
      </c>
    </row>
    <row r="2137" spans="1:20" ht="49" x14ac:dyDescent="0.25">
      <c r="A2137" s="6">
        <f t="shared" si="132"/>
        <v>9.5600000000000023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41156.630011574067</v>
      </c>
      <c r="T2137" s="10">
        <f t="shared" si="135"/>
        <v>41186.630011574067</v>
      </c>
    </row>
    <row r="2138" spans="1:20" ht="49" x14ac:dyDescent="0.25">
      <c r="A2138" s="6">
        <f t="shared" si="132"/>
        <v>5.9612500000005841E-2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41536.175763888888</v>
      </c>
      <c r="T2138" s="10">
        <f t="shared" si="135"/>
        <v>41566.175763888888</v>
      </c>
    </row>
    <row r="2139" spans="1:20" ht="49" x14ac:dyDescent="0.25">
      <c r="A2139" s="6">
        <f t="shared" si="132"/>
        <v>28.405999999999999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41948.437835648147</v>
      </c>
      <c r="T2139" s="10">
        <f t="shared" si="135"/>
        <v>41978.437835648147</v>
      </c>
    </row>
    <row r="2140" spans="1:20" ht="33" x14ac:dyDescent="0.25">
      <c r="A2140" s="6">
        <f t="shared" si="132"/>
        <v>12.8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41556.679849537039</v>
      </c>
      <c r="T2140" s="10">
        <f t="shared" si="135"/>
        <v>41586.721516203703</v>
      </c>
    </row>
    <row r="2141" spans="1:20" ht="49" x14ac:dyDescent="0.25">
      <c r="A2141" s="6">
        <f t="shared" si="132"/>
        <v>5.4200000000000026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42647.416759259257</v>
      </c>
      <c r="T2141" s="10">
        <f t="shared" si="135"/>
        <v>42677.416759259257</v>
      </c>
    </row>
    <row r="2142" spans="1:20" ht="49" x14ac:dyDescent="0.25">
      <c r="A2142" s="6">
        <f t="shared" si="132"/>
        <v>0.11200000000000099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41255.500277777777</v>
      </c>
      <c r="T2142" s="10">
        <f t="shared" si="135"/>
        <v>41285.500277777777</v>
      </c>
    </row>
    <row r="2143" spans="1:20" ht="49" x14ac:dyDescent="0.25">
      <c r="A2143" s="6">
        <f t="shared" si="132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41926.902303240735</v>
      </c>
      <c r="T2143" s="10">
        <f t="shared" si="135"/>
        <v>41956.943969907406</v>
      </c>
    </row>
    <row r="2144" spans="1:20" ht="49" x14ac:dyDescent="0.25">
      <c r="A2144" s="6">
        <f t="shared" si="132"/>
        <v>5.7238095238095195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42340.368171296293</v>
      </c>
      <c r="T2144" s="10">
        <f t="shared" si="135"/>
        <v>42368.368171296293</v>
      </c>
    </row>
    <row r="2145" spans="1:20" ht="49" x14ac:dyDescent="0.25">
      <c r="A2145" s="6">
        <f t="shared" si="132"/>
        <v>11.250000000000004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40332.553379629629</v>
      </c>
      <c r="T2145" s="10">
        <f t="shared" si="135"/>
        <v>40380.458333333328</v>
      </c>
    </row>
    <row r="2146" spans="1:20" ht="33" x14ac:dyDescent="0.25">
      <c r="A2146" s="6">
        <f t="shared" si="132"/>
        <v>1.7098591549295827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41499.213425925926</v>
      </c>
      <c r="T2146" s="10">
        <f t="shared" si="135"/>
        <v>41531.213425925926</v>
      </c>
    </row>
    <row r="2147" spans="1:20" ht="49" x14ac:dyDescent="0.25">
      <c r="A2147" s="6">
        <f t="shared" si="132"/>
        <v>30.433333333333334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41574.904097222221</v>
      </c>
      <c r="T2147" s="10">
        <f t="shared" si="135"/>
        <v>41604.945763888885</v>
      </c>
    </row>
    <row r="2148" spans="1:20" ht="49" x14ac:dyDescent="0.25">
      <c r="A2148" s="6">
        <f t="shared" si="132"/>
        <v>1.9999999999997797E-2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42397.346180555549</v>
      </c>
      <c r="T2148" s="10">
        <f t="shared" si="135"/>
        <v>42411.346180555549</v>
      </c>
    </row>
    <row r="2149" spans="1:20" ht="18" x14ac:dyDescent="0.25">
      <c r="A2149" s="6">
        <f t="shared" si="132"/>
        <v>0.69641025641025145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41926.962361111109</v>
      </c>
      <c r="T2149" s="10">
        <f t="shared" si="135"/>
        <v>41959.004027777781</v>
      </c>
    </row>
    <row r="2150" spans="1:20" ht="49" x14ac:dyDescent="0.25">
      <c r="A2150" s="6">
        <f t="shared" si="132"/>
        <v>2.0000000000000018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42066.400254629632</v>
      </c>
      <c r="T2150" s="10">
        <f t="shared" si="135"/>
        <v>42096.358587962961</v>
      </c>
    </row>
    <row r="2151" spans="1:20" ht="49" x14ac:dyDescent="0.25">
      <c r="A2151" s="6">
        <f t="shared" si="132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40354.691620370366</v>
      </c>
      <c r="T2151" s="10">
        <f t="shared" si="135"/>
        <v>40389.666666666664</v>
      </c>
    </row>
    <row r="2152" spans="1:20" ht="18" x14ac:dyDescent="0.25">
      <c r="A2152" s="6">
        <f t="shared" si="132"/>
        <v>0.80999999999999961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42533.951377314814</v>
      </c>
      <c r="T2152" s="10">
        <f t="shared" si="135"/>
        <v>42563.951377314814</v>
      </c>
    </row>
    <row r="2153" spans="1:20" ht="49" x14ac:dyDescent="0.25">
      <c r="A2153" s="6">
        <f t="shared" si="132"/>
        <v>0.26222222222221925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42520.514050925929</v>
      </c>
      <c r="T2153" s="10">
        <f t="shared" si="135"/>
        <v>42550.514050925929</v>
      </c>
    </row>
    <row r="2154" spans="1:20" ht="49" x14ac:dyDescent="0.25">
      <c r="A2154" s="6">
        <f t="shared" si="132"/>
        <v>0.16666666666667052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41683.49894675926</v>
      </c>
      <c r="T2154" s="10">
        <f t="shared" si="135"/>
        <v>41713.457280092589</v>
      </c>
    </row>
    <row r="2155" spans="1:20" ht="49" x14ac:dyDescent="0.25">
      <c r="A2155" s="6">
        <f t="shared" si="132"/>
        <v>9.1244548809155113E-3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41974.577754629623</v>
      </c>
      <c r="T2155" s="10">
        <f t="shared" si="135"/>
        <v>42013.999305555553</v>
      </c>
    </row>
    <row r="2156" spans="1:20" ht="33" x14ac:dyDescent="0.25">
      <c r="A2156" s="6">
        <f t="shared" si="132"/>
        <v>0.80000000000000071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41647.29892361111</v>
      </c>
      <c r="T2156" s="10">
        <f t="shared" si="135"/>
        <v>41667.29892361111</v>
      </c>
    </row>
    <row r="2157" spans="1:20" ht="49" x14ac:dyDescent="0.25">
      <c r="A2157" s="6">
        <f t="shared" si="132"/>
        <v>2.300000000000002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42430.414178240739</v>
      </c>
      <c r="T2157" s="10">
        <f t="shared" si="135"/>
        <v>42460.372511574074</v>
      </c>
    </row>
    <row r="2158" spans="1:20" ht="33" x14ac:dyDescent="0.25">
      <c r="A2158" s="6">
        <f t="shared" si="132"/>
        <v>2.666071428571426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41488.520902777775</v>
      </c>
      <c r="T2158" s="10">
        <f t="shared" si="135"/>
        <v>41533.520902777775</v>
      </c>
    </row>
    <row r="2159" spans="1:20" ht="33" x14ac:dyDescent="0.25">
      <c r="A2159" s="6">
        <f t="shared" si="132"/>
        <v>28.191999999999993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42694.647951388884</v>
      </c>
      <c r="T2159" s="10">
        <f t="shared" si="135"/>
        <v>42726.999305555553</v>
      </c>
    </row>
    <row r="2160" spans="1:20" ht="49" x14ac:dyDescent="0.25">
      <c r="A2160" s="6">
        <f t="shared" si="132"/>
        <v>6.5900366666666654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41264.520532407405</v>
      </c>
      <c r="T2160" s="10">
        <f t="shared" si="135"/>
        <v>41309.520532407405</v>
      </c>
    </row>
    <row r="2161" spans="1:20" ht="65" x14ac:dyDescent="0.25">
      <c r="A2161" s="6">
        <f t="shared" si="132"/>
        <v>0.7222222222222241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40710.397847222215</v>
      </c>
      <c r="T2161" s="10">
        <f t="shared" si="135"/>
        <v>40740.397847222215</v>
      </c>
    </row>
    <row r="2162" spans="1:20" ht="49" x14ac:dyDescent="0.25">
      <c r="A2162" s="6">
        <f t="shared" si="132"/>
        <v>0.8499999999999952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41018.378530092588</v>
      </c>
      <c r="T2162" s="10">
        <f t="shared" si="135"/>
        <v>41048.378530092588</v>
      </c>
    </row>
    <row r="2163" spans="1:20" ht="33" x14ac:dyDescent="0.25">
      <c r="A2163" s="6">
        <f t="shared" si="132"/>
        <v>115.75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42240.519201388881</v>
      </c>
      <c r="T2163" s="10">
        <f t="shared" si="135"/>
        <v>42270.519201388881</v>
      </c>
    </row>
    <row r="2164" spans="1:20" ht="49" x14ac:dyDescent="0.25">
      <c r="A2164" s="6">
        <f t="shared" si="132"/>
        <v>112.26666666666667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41813.432766203703</v>
      </c>
      <c r="T2164" s="10">
        <f t="shared" si="135"/>
        <v>41844.432766203703</v>
      </c>
    </row>
    <row r="2165" spans="1:20" ht="49" x14ac:dyDescent="0.25">
      <c r="A2165" s="6">
        <f t="shared" si="132"/>
        <v>132.20000000000002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42111.566203703704</v>
      </c>
      <c r="T2165" s="10">
        <f t="shared" si="135"/>
        <v>42162.826388888883</v>
      </c>
    </row>
    <row r="2166" spans="1:20" ht="33" x14ac:dyDescent="0.25">
      <c r="A2166" s="6">
        <f t="shared" si="132"/>
        <v>102.63636363636364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42515.384421296294</v>
      </c>
      <c r="T2166" s="10">
        <f t="shared" si="135"/>
        <v>42545.832638888889</v>
      </c>
    </row>
    <row r="2167" spans="1:20" ht="49" x14ac:dyDescent="0.25">
      <c r="A2167" s="6">
        <f t="shared" si="132"/>
        <v>138.64000000000001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42438.333738425928</v>
      </c>
      <c r="T2167" s="10">
        <f t="shared" si="135"/>
        <v>42468.292071759257</v>
      </c>
    </row>
    <row r="2168" spans="1:20" ht="49" x14ac:dyDescent="0.25">
      <c r="A2168" s="6">
        <f t="shared" si="132"/>
        <v>146.6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41933.504837962959</v>
      </c>
      <c r="T2168" s="10">
        <f t="shared" si="135"/>
        <v>41978.546504629623</v>
      </c>
    </row>
    <row r="2169" spans="1:20" ht="33" x14ac:dyDescent="0.25">
      <c r="A2169" s="6">
        <f t="shared" si="132"/>
        <v>120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41152.733067129629</v>
      </c>
      <c r="T2169" s="10">
        <f t="shared" si="135"/>
        <v>41166.733067129629</v>
      </c>
    </row>
    <row r="2170" spans="1:20" ht="33" x14ac:dyDescent="0.25">
      <c r="A2170" s="6">
        <f t="shared" si="132"/>
        <v>121.5816111111111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42745.266909722217</v>
      </c>
      <c r="T2170" s="10">
        <f t="shared" si="135"/>
        <v>42775.874999999993</v>
      </c>
    </row>
    <row r="2171" spans="1:20" ht="49" x14ac:dyDescent="0.25">
      <c r="A2171" s="6">
        <f t="shared" si="132"/>
        <v>100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42793.367488425924</v>
      </c>
      <c r="T2171" s="10">
        <f t="shared" si="135"/>
        <v>42796.367488425924</v>
      </c>
    </row>
    <row r="2172" spans="1:20" ht="49" x14ac:dyDescent="0.25">
      <c r="A2172" s="6">
        <f t="shared" si="132"/>
        <v>180.85714285714286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42198.416921296295</v>
      </c>
      <c r="T2172" s="10">
        <f t="shared" si="135"/>
        <v>42238.416921296295</v>
      </c>
    </row>
    <row r="2173" spans="1:20" ht="49" x14ac:dyDescent="0.25">
      <c r="A2173" s="6">
        <f t="shared" si="132"/>
        <v>106.075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42141.623784722215</v>
      </c>
      <c r="T2173" s="10">
        <f t="shared" si="135"/>
        <v>42176.874999999993</v>
      </c>
    </row>
    <row r="2174" spans="1:20" ht="49" x14ac:dyDescent="0.25">
      <c r="A2174" s="6">
        <f t="shared" si="132"/>
        <v>100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42082.246759259251</v>
      </c>
      <c r="T2174" s="10">
        <f t="shared" si="135"/>
        <v>42112.246759259251</v>
      </c>
    </row>
    <row r="2175" spans="1:20" ht="49" x14ac:dyDescent="0.25">
      <c r="A2175" s="6">
        <f t="shared" si="132"/>
        <v>126.92857142857143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41495.359293981477</v>
      </c>
      <c r="T2175" s="10">
        <f t="shared" si="135"/>
        <v>41526.832638888889</v>
      </c>
    </row>
    <row r="2176" spans="1:20" ht="49" x14ac:dyDescent="0.25">
      <c r="A2176" s="6">
        <f t="shared" si="132"/>
        <v>102.97499999999999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42465.209571759253</v>
      </c>
      <c r="T2176" s="10">
        <f t="shared" si="135"/>
        <v>42495.209571759253</v>
      </c>
    </row>
    <row r="2177" spans="1:20" ht="49" x14ac:dyDescent="0.25">
      <c r="A2177" s="6">
        <f t="shared" si="132"/>
        <v>250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42564.675763888888</v>
      </c>
      <c r="T2177" s="10">
        <f t="shared" si="135"/>
        <v>42571.675763888888</v>
      </c>
    </row>
    <row r="2178" spans="1:20" ht="49" x14ac:dyDescent="0.25">
      <c r="A2178" s="6">
        <f t="shared" si="132"/>
        <v>126.02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42096.299872685187</v>
      </c>
      <c r="T2178" s="10">
        <f t="shared" si="135"/>
        <v>42126.299872685187</v>
      </c>
    </row>
    <row r="2179" spans="1:20" ht="65" x14ac:dyDescent="0.25">
      <c r="A2179" s="6">
        <f t="shared" ref="A2179:A2242" si="136">((F2179-E2179)/E2179+1)*100</f>
        <v>100.12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>
        <f t="shared" ref="P2179:P2242" si="137">F2179/M2179</f>
        <v>65.868421052631575</v>
      </c>
      <c r="Q2179" t="s">
        <v>8325</v>
      </c>
      <c r="R2179" t="s">
        <v>8326</v>
      </c>
      <c r="S2179" s="10">
        <f t="shared" ref="S2179:S2242" si="138">(((K2179/60)/60)/24)+DATE(1970,1,1)+(-8/24)</f>
        <v>42501.917442129627</v>
      </c>
      <c r="T2179" s="10">
        <f t="shared" ref="T2179:T2242" si="139">(((J2179/60)/60)/24)+DATE(1970,1,1)+(-8/24)</f>
        <v>42526.917442129627</v>
      </c>
    </row>
    <row r="2180" spans="1:20" ht="49" x14ac:dyDescent="0.25">
      <c r="A2180" s="6">
        <f t="shared" si="136"/>
        <v>138.64000000000001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42723.303206018514</v>
      </c>
      <c r="T2180" s="10">
        <f t="shared" si="139"/>
        <v>42753.303206018514</v>
      </c>
    </row>
    <row r="2181" spans="1:20" ht="33" x14ac:dyDescent="0.25">
      <c r="A2181" s="6">
        <f t="shared" si="136"/>
        <v>161.39999999999998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42074.837870370371</v>
      </c>
      <c r="T2181" s="10">
        <f t="shared" si="139"/>
        <v>42104.837870370371</v>
      </c>
    </row>
    <row r="2182" spans="1:20" ht="33" x14ac:dyDescent="0.25">
      <c r="A2182" s="6">
        <f t="shared" si="136"/>
        <v>107.18419999999999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42279.336435185185</v>
      </c>
      <c r="T2182" s="10">
        <f t="shared" si="139"/>
        <v>42321.378101851849</v>
      </c>
    </row>
    <row r="2183" spans="1:20" ht="49" x14ac:dyDescent="0.25">
      <c r="A2183" s="6">
        <f t="shared" si="136"/>
        <v>153.10000000000002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42772.671909722216</v>
      </c>
      <c r="T2183" s="10">
        <f t="shared" si="139"/>
        <v>42786.671909722216</v>
      </c>
    </row>
    <row r="2184" spans="1:20" ht="33" x14ac:dyDescent="0.25">
      <c r="A2184" s="6">
        <f t="shared" si="136"/>
        <v>524.16666666666663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41879.567418981482</v>
      </c>
      <c r="T2184" s="10">
        <f t="shared" si="139"/>
        <v>41914.567418981482</v>
      </c>
    </row>
    <row r="2185" spans="1:20" ht="49" x14ac:dyDescent="0.25">
      <c r="A2185" s="6">
        <f t="shared" si="136"/>
        <v>489.27777777777777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42745.032141203708</v>
      </c>
      <c r="T2185" s="10">
        <f t="shared" si="139"/>
        <v>42774.874999999993</v>
      </c>
    </row>
    <row r="2186" spans="1:20" ht="49" x14ac:dyDescent="0.25">
      <c r="A2186" s="6">
        <f t="shared" si="136"/>
        <v>284.74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42380.356956018521</v>
      </c>
      <c r="T2186" s="10">
        <f t="shared" si="139"/>
        <v>42394.333333333336</v>
      </c>
    </row>
    <row r="2187" spans="1:20" ht="49" x14ac:dyDescent="0.25">
      <c r="A2187" s="6">
        <f t="shared" si="136"/>
        <v>1856.97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41319.016655092593</v>
      </c>
      <c r="T2187" s="10">
        <f t="shared" si="139"/>
        <v>41359.016655092593</v>
      </c>
    </row>
    <row r="2188" spans="1:20" ht="33" x14ac:dyDescent="0.25">
      <c r="A2188" s="6">
        <f t="shared" si="136"/>
        <v>109.67500000000001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42583.281747685185</v>
      </c>
      <c r="T2188" s="10">
        <f t="shared" si="139"/>
        <v>42619.749999999993</v>
      </c>
    </row>
    <row r="2189" spans="1:20" ht="49" x14ac:dyDescent="0.25">
      <c r="A2189" s="6">
        <f t="shared" si="136"/>
        <v>1014.6425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42067.875763888886</v>
      </c>
      <c r="T2189" s="10">
        <f t="shared" si="139"/>
        <v>42096.832638888889</v>
      </c>
    </row>
    <row r="2190" spans="1:20" ht="49" x14ac:dyDescent="0.25">
      <c r="A2190" s="6">
        <f t="shared" si="136"/>
        <v>412.17692027666544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42633.252789351849</v>
      </c>
      <c r="T2190" s="10">
        <f t="shared" si="139"/>
        <v>42668.374999999993</v>
      </c>
    </row>
    <row r="2191" spans="1:20" ht="49" x14ac:dyDescent="0.25">
      <c r="A2191" s="6">
        <f t="shared" si="136"/>
        <v>503.25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42467.454861111109</v>
      </c>
      <c r="T2191" s="10">
        <f t="shared" si="139"/>
        <v>42481.583333333336</v>
      </c>
    </row>
    <row r="2192" spans="1:20" ht="49" x14ac:dyDescent="0.25">
      <c r="A2192" s="6">
        <f t="shared" si="136"/>
        <v>184.61052631578946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42417.291712962957</v>
      </c>
      <c r="T2192" s="10">
        <f t="shared" si="139"/>
        <v>42451.957638888889</v>
      </c>
    </row>
    <row r="2193" spans="1:20" ht="49" x14ac:dyDescent="0.25">
      <c r="A2193" s="6">
        <f t="shared" si="136"/>
        <v>119.73333333333333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42768.5003125</v>
      </c>
      <c r="T2193" s="10">
        <f t="shared" si="139"/>
        <v>42780.5003125</v>
      </c>
    </row>
    <row r="2194" spans="1:20" ht="49" x14ac:dyDescent="0.25">
      <c r="A2194" s="6">
        <f t="shared" si="136"/>
        <v>1081.2401666666667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42691.517870370364</v>
      </c>
      <c r="T2194" s="10">
        <f t="shared" si="139"/>
        <v>42719.624999999993</v>
      </c>
    </row>
    <row r="2195" spans="1:20" ht="49" x14ac:dyDescent="0.25">
      <c r="A2195" s="6">
        <f t="shared" si="136"/>
        <v>452.37333333333333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42664.072592592587</v>
      </c>
      <c r="T2195" s="10">
        <f t="shared" si="139"/>
        <v>42694.874305555553</v>
      </c>
    </row>
    <row r="2196" spans="1:20" ht="49" x14ac:dyDescent="0.25">
      <c r="A2196" s="6">
        <f t="shared" si="136"/>
        <v>537.37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42425.42465277778</v>
      </c>
      <c r="T2196" s="10">
        <f t="shared" si="139"/>
        <v>42455.382986111108</v>
      </c>
    </row>
    <row r="2197" spans="1:20" ht="33" x14ac:dyDescent="0.25">
      <c r="A2197" s="6">
        <f t="shared" si="136"/>
        <v>120.32608695652173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42197.438657407409</v>
      </c>
      <c r="T2197" s="10">
        <f t="shared" si="139"/>
        <v>42227.438657407409</v>
      </c>
    </row>
    <row r="2198" spans="1:20" ht="33" x14ac:dyDescent="0.25">
      <c r="A2198" s="6">
        <f t="shared" si="136"/>
        <v>113.83571428571429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42675.153958333329</v>
      </c>
      <c r="T2198" s="10">
        <f t="shared" si="139"/>
        <v>42705.958333333336</v>
      </c>
    </row>
    <row r="2199" spans="1:20" ht="49" x14ac:dyDescent="0.25">
      <c r="A2199" s="6">
        <f t="shared" si="136"/>
        <v>951.03109999999992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42033.25068287037</v>
      </c>
      <c r="T2199" s="10">
        <f t="shared" si="139"/>
        <v>42063.25068287037</v>
      </c>
    </row>
    <row r="2200" spans="1:20" ht="49" x14ac:dyDescent="0.25">
      <c r="A2200" s="6">
        <f t="shared" si="136"/>
        <v>132.89249999999998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42292.180555555555</v>
      </c>
      <c r="T2200" s="10">
        <f t="shared" si="139"/>
        <v>42322.222222222219</v>
      </c>
    </row>
    <row r="2201" spans="1:20" ht="33" x14ac:dyDescent="0.25">
      <c r="A2201" s="6">
        <f t="shared" si="136"/>
        <v>146.97777777777779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42262.083310185182</v>
      </c>
      <c r="T2201" s="10">
        <f t="shared" si="139"/>
        <v>42292.083310185182</v>
      </c>
    </row>
    <row r="2202" spans="1:20" ht="49" x14ac:dyDescent="0.25">
      <c r="A2202" s="6">
        <f t="shared" si="136"/>
        <v>542.15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42163.292453703696</v>
      </c>
      <c r="T2202" s="10">
        <f t="shared" si="139"/>
        <v>42190.791666666664</v>
      </c>
    </row>
    <row r="2203" spans="1:20" ht="49" x14ac:dyDescent="0.25">
      <c r="A2203" s="6">
        <f t="shared" si="136"/>
        <v>382.71818181818185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41276.513483796298</v>
      </c>
      <c r="T2203" s="10">
        <f t="shared" si="139"/>
        <v>41290.513483796298</v>
      </c>
    </row>
    <row r="2204" spans="1:20" ht="33" x14ac:dyDescent="0.25">
      <c r="A2204" s="6">
        <f t="shared" si="136"/>
        <v>704.18124999999998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41184.515833333331</v>
      </c>
      <c r="T2204" s="10">
        <f t="shared" si="139"/>
        <v>41214.515833333331</v>
      </c>
    </row>
    <row r="2205" spans="1:20" ht="49" x14ac:dyDescent="0.25">
      <c r="A2205" s="6">
        <f t="shared" si="136"/>
        <v>109.55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42241.526412037034</v>
      </c>
      <c r="T2205" s="10">
        <f t="shared" si="139"/>
        <v>42271.526412037034</v>
      </c>
    </row>
    <row r="2206" spans="1:20" ht="49" x14ac:dyDescent="0.25">
      <c r="A2206" s="6">
        <f t="shared" si="136"/>
        <v>132.86666666666667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41311.978229166663</v>
      </c>
      <c r="T2206" s="10">
        <f t="shared" si="139"/>
        <v>41341.978229166663</v>
      </c>
    </row>
    <row r="2207" spans="1:20" ht="49" x14ac:dyDescent="0.25">
      <c r="A2207" s="6">
        <f t="shared" si="136"/>
        <v>152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41031.488298611104</v>
      </c>
      <c r="T2207" s="10">
        <f t="shared" si="139"/>
        <v>41061.488298611104</v>
      </c>
    </row>
    <row r="2208" spans="1:20" ht="49" x14ac:dyDescent="0.25">
      <c r="A2208" s="6">
        <f t="shared" si="136"/>
        <v>102.72727272727273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40996.923888888887</v>
      </c>
      <c r="T2208" s="10">
        <f t="shared" si="139"/>
        <v>41014.923888888887</v>
      </c>
    </row>
    <row r="2209" spans="1:20" ht="49" x14ac:dyDescent="0.25">
      <c r="A2209" s="6">
        <f t="shared" si="136"/>
        <v>100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41563.860798611109</v>
      </c>
      <c r="T2209" s="10">
        <f t="shared" si="139"/>
        <v>41593.902465277773</v>
      </c>
    </row>
    <row r="2210" spans="1:20" ht="49" x14ac:dyDescent="0.25">
      <c r="A2210" s="6">
        <f t="shared" si="136"/>
        <v>101.6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40946.548912037033</v>
      </c>
      <c r="T2210" s="10">
        <f t="shared" si="139"/>
        <v>41005.833333333328</v>
      </c>
    </row>
    <row r="2211" spans="1:20" ht="33" x14ac:dyDescent="0.25">
      <c r="A2211" s="6">
        <f t="shared" si="136"/>
        <v>150.80000000000001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41732.14634259259</v>
      </c>
      <c r="T2211" s="10">
        <f t="shared" si="139"/>
        <v>41743.625</v>
      </c>
    </row>
    <row r="2212" spans="1:20" ht="49" x14ac:dyDescent="0.25">
      <c r="A2212" s="6">
        <f t="shared" si="136"/>
        <v>111.425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40955.732754629629</v>
      </c>
      <c r="T2212" s="10">
        <f t="shared" si="139"/>
        <v>41013.399999999994</v>
      </c>
    </row>
    <row r="2213" spans="1:20" ht="49" x14ac:dyDescent="0.25">
      <c r="A2213" s="6">
        <f t="shared" si="136"/>
        <v>195.6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41716.451678240737</v>
      </c>
      <c r="T2213" s="10">
        <f t="shared" si="139"/>
        <v>41738.957638888889</v>
      </c>
    </row>
    <row r="2214" spans="1:20" ht="49" x14ac:dyDescent="0.25">
      <c r="A2214" s="6">
        <f t="shared" si="136"/>
        <v>114.38333333333333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41548.414085648146</v>
      </c>
      <c r="T2214" s="10">
        <f t="shared" si="139"/>
        <v>41581.708333333328</v>
      </c>
    </row>
    <row r="2215" spans="1:20" ht="49" x14ac:dyDescent="0.25">
      <c r="A2215" s="6">
        <f t="shared" si="136"/>
        <v>200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42109.492812499993</v>
      </c>
      <c r="T2215" s="10">
        <f t="shared" si="139"/>
        <v>42139.492812499993</v>
      </c>
    </row>
    <row r="2216" spans="1:20" ht="49" x14ac:dyDescent="0.25">
      <c r="A2216" s="6">
        <f t="shared" si="136"/>
        <v>292.50166666666667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41646.45888888889</v>
      </c>
      <c r="T2216" s="10">
        <f t="shared" si="139"/>
        <v>41676.45888888889</v>
      </c>
    </row>
    <row r="2217" spans="1:20" ht="33" x14ac:dyDescent="0.25">
      <c r="A2217" s="6">
        <f t="shared" si="136"/>
        <v>156.36363636363635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40958.383935185186</v>
      </c>
      <c r="T2217" s="10">
        <f t="shared" si="139"/>
        <v>40980.957638888889</v>
      </c>
    </row>
    <row r="2218" spans="1:20" ht="49" x14ac:dyDescent="0.25">
      <c r="A2218" s="6">
        <f t="shared" si="136"/>
        <v>105.66666666666666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42194.418344907412</v>
      </c>
      <c r="T2218" s="10">
        <f t="shared" si="139"/>
        <v>42208.418344907412</v>
      </c>
    </row>
    <row r="2219" spans="1:20" ht="49" x14ac:dyDescent="0.25">
      <c r="A2219" s="6">
        <f t="shared" si="136"/>
        <v>101.19047619047619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42299.443437499998</v>
      </c>
      <c r="T2219" s="10">
        <f t="shared" si="139"/>
        <v>42309.999999999993</v>
      </c>
    </row>
    <row r="2220" spans="1:20" ht="49" x14ac:dyDescent="0.25">
      <c r="A2220" s="6">
        <f t="shared" si="136"/>
        <v>122.833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41127.478969907403</v>
      </c>
      <c r="T2220" s="10">
        <f t="shared" si="139"/>
        <v>41149.666666666664</v>
      </c>
    </row>
    <row r="2221" spans="1:20" ht="49" x14ac:dyDescent="0.25">
      <c r="A2221" s="6">
        <f t="shared" si="136"/>
        <v>101.49999999999999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42205.385555555556</v>
      </c>
      <c r="T2221" s="10">
        <f t="shared" si="139"/>
        <v>42235.385555555556</v>
      </c>
    </row>
    <row r="2222" spans="1:20" ht="49" x14ac:dyDescent="0.25">
      <c r="A2222" s="6">
        <f t="shared" si="136"/>
        <v>101.14285714285714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41451.727268518516</v>
      </c>
      <c r="T2222" s="10">
        <f t="shared" si="139"/>
        <v>41481.727268518516</v>
      </c>
    </row>
    <row r="2223" spans="1:20" ht="49" x14ac:dyDescent="0.25">
      <c r="A2223" s="6">
        <f t="shared" si="136"/>
        <v>108.11999999999999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42452.333437499998</v>
      </c>
      <c r="T2223" s="10">
        <f t="shared" si="139"/>
        <v>42482.666666666664</v>
      </c>
    </row>
    <row r="2224" spans="1:20" ht="49" x14ac:dyDescent="0.25">
      <c r="A2224" s="6">
        <f t="shared" si="136"/>
        <v>162.6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40906.454247685186</v>
      </c>
      <c r="T2224" s="10">
        <f t="shared" si="139"/>
        <v>40936.454247685186</v>
      </c>
    </row>
    <row r="2225" spans="1:20" ht="49" x14ac:dyDescent="0.25">
      <c r="A2225" s="6">
        <f t="shared" si="136"/>
        <v>105.80000000000001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42152.307500000003</v>
      </c>
      <c r="T2225" s="10">
        <f t="shared" si="139"/>
        <v>42182.307500000003</v>
      </c>
    </row>
    <row r="2226" spans="1:20" ht="49" x14ac:dyDescent="0.25">
      <c r="A2226" s="6">
        <f t="shared" si="136"/>
        <v>243.14999999999998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42644.334201388883</v>
      </c>
      <c r="T2226" s="10">
        <f t="shared" si="139"/>
        <v>42672.458333333336</v>
      </c>
    </row>
    <row r="2227" spans="1:20" ht="49" x14ac:dyDescent="0.25">
      <c r="A2227" s="6">
        <f t="shared" si="136"/>
        <v>944.83338095238094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41873.458506944444</v>
      </c>
      <c r="T2227" s="10">
        <f t="shared" si="139"/>
        <v>41903.458506944444</v>
      </c>
    </row>
    <row r="2228" spans="1:20" ht="49" x14ac:dyDescent="0.25">
      <c r="A2228" s="6">
        <f t="shared" si="136"/>
        <v>108.46283333333334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42381.465532407405</v>
      </c>
      <c r="T2228" s="10">
        <f t="shared" si="139"/>
        <v>42411.874305555553</v>
      </c>
    </row>
    <row r="2229" spans="1:20" ht="49" x14ac:dyDescent="0.25">
      <c r="A2229" s="6">
        <f t="shared" si="136"/>
        <v>157.37692307692308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41561.474016203698</v>
      </c>
      <c r="T2229" s="10">
        <f t="shared" si="139"/>
        <v>41591.515682870369</v>
      </c>
    </row>
    <row r="2230" spans="1:20" ht="49" x14ac:dyDescent="0.25">
      <c r="A2230" s="6">
        <f t="shared" si="136"/>
        <v>1174.49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42201.944861111107</v>
      </c>
      <c r="T2230" s="10">
        <f t="shared" si="139"/>
        <v>42231.944861111107</v>
      </c>
    </row>
    <row r="2231" spans="1:20" ht="49" x14ac:dyDescent="0.25">
      <c r="A2231" s="6">
        <f t="shared" si="136"/>
        <v>171.04755366949576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41484.330914351849</v>
      </c>
      <c r="T2231" s="10">
        <f t="shared" si="139"/>
        <v>41519.833333333328</v>
      </c>
    </row>
    <row r="2232" spans="1:20" ht="49" x14ac:dyDescent="0.25">
      <c r="A2232" s="6">
        <f t="shared" si="136"/>
        <v>125.9529411764706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41724.547766203701</v>
      </c>
      <c r="T2232" s="10">
        <f t="shared" si="139"/>
        <v>41754.547766203701</v>
      </c>
    </row>
    <row r="2233" spans="1:20" ht="49" x14ac:dyDescent="0.25">
      <c r="A2233" s="6">
        <f t="shared" si="136"/>
        <v>1212.1296000000002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41423.577557870369</v>
      </c>
      <c r="T2233" s="10">
        <f t="shared" si="139"/>
        <v>41449.875</v>
      </c>
    </row>
    <row r="2234" spans="1:20" ht="49" x14ac:dyDescent="0.25">
      <c r="A2234" s="6">
        <f t="shared" si="136"/>
        <v>495.8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41806.460740740738</v>
      </c>
      <c r="T2234" s="10">
        <f t="shared" si="139"/>
        <v>41838.791666666664</v>
      </c>
    </row>
    <row r="2235" spans="1:20" ht="49" x14ac:dyDescent="0.25">
      <c r="A2235" s="6">
        <f t="shared" si="136"/>
        <v>332.03999999999996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42331.045590277768</v>
      </c>
      <c r="T2235" s="10">
        <f t="shared" si="139"/>
        <v>42351.666666666664</v>
      </c>
    </row>
    <row r="2236" spans="1:20" ht="49" x14ac:dyDescent="0.25">
      <c r="A2236" s="6">
        <f t="shared" si="136"/>
        <v>1165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42710.491284722222</v>
      </c>
      <c r="T2236" s="10">
        <f t="shared" si="139"/>
        <v>42740.491284722222</v>
      </c>
    </row>
    <row r="2237" spans="1:20" ht="33" x14ac:dyDescent="0.25">
      <c r="A2237" s="6">
        <f t="shared" si="136"/>
        <v>153.3153846153846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42061.688784722217</v>
      </c>
      <c r="T2237" s="10">
        <f t="shared" si="139"/>
        <v>42091.64711805556</v>
      </c>
    </row>
    <row r="2238" spans="1:20" ht="33" x14ac:dyDescent="0.25">
      <c r="A2238" s="6">
        <f t="shared" si="136"/>
        <v>537.10714285714289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42371.283831018511</v>
      </c>
      <c r="T2238" s="10">
        <f t="shared" si="139"/>
        <v>42401.283831018511</v>
      </c>
    </row>
    <row r="2239" spans="1:20" ht="49" x14ac:dyDescent="0.25">
      <c r="A2239" s="6">
        <f t="shared" si="136"/>
        <v>352.92777777777775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41914.669942129629</v>
      </c>
      <c r="T2239" s="10">
        <f t="shared" si="139"/>
        <v>41954.999305555553</v>
      </c>
    </row>
    <row r="2240" spans="1:20" ht="33" x14ac:dyDescent="0.25">
      <c r="A2240" s="6">
        <f t="shared" si="136"/>
        <v>137.4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42774.28837962963</v>
      </c>
      <c r="T2240" s="10">
        <f t="shared" si="139"/>
        <v>42804.28837962963</v>
      </c>
    </row>
    <row r="2241" spans="1:20" ht="33" x14ac:dyDescent="0.25">
      <c r="A2241" s="6">
        <f t="shared" si="136"/>
        <v>128.02668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41572.625162037039</v>
      </c>
      <c r="T2241" s="10">
        <f t="shared" si="139"/>
        <v>41608.834722222222</v>
      </c>
    </row>
    <row r="2242" spans="1:20" ht="49" x14ac:dyDescent="0.25">
      <c r="A2242" s="6">
        <f t="shared" si="136"/>
        <v>270.68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42452.492407407401</v>
      </c>
      <c r="T2242" s="10">
        <f t="shared" si="139"/>
        <v>42482.492407407401</v>
      </c>
    </row>
    <row r="2243" spans="1:20" ht="49" x14ac:dyDescent="0.25">
      <c r="A2243" s="6">
        <f t="shared" ref="A2243:A2306" si="140">((F2243-E2243)/E2243+1)*100</f>
        <v>806.4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>
        <f t="shared" ref="P2243:P2306" si="141">F2243/M2243</f>
        <v>49.472392638036808</v>
      </c>
      <c r="Q2243" t="s">
        <v>8333</v>
      </c>
      <c r="R2243" t="s">
        <v>8351</v>
      </c>
      <c r="S2243" s="10">
        <f t="shared" ref="S2243:S2306" si="142">(((K2243/60)/60)/24)+DATE(1970,1,1)+(-8/24)</f>
        <v>42766.494212962956</v>
      </c>
      <c r="T2243" s="10">
        <f t="shared" ref="T2243:T2306" si="143">(((J2243/60)/60)/24)+DATE(1970,1,1)+(-8/24)</f>
        <v>42796.494212962956</v>
      </c>
    </row>
    <row r="2244" spans="1:20" ht="33" x14ac:dyDescent="0.25">
      <c r="A2244" s="6">
        <f t="shared" si="140"/>
        <v>1360.0976000000001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41569.242280092592</v>
      </c>
      <c r="T2244" s="10">
        <f t="shared" si="143"/>
        <v>41604.79305555555</v>
      </c>
    </row>
    <row r="2245" spans="1:20" ht="49" x14ac:dyDescent="0.25">
      <c r="A2245" s="6">
        <f t="shared" si="140"/>
        <v>930250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42800.417708333327</v>
      </c>
      <c r="T2245" s="10">
        <f t="shared" si="143"/>
        <v>42806.791666666664</v>
      </c>
    </row>
    <row r="2246" spans="1:20" ht="49" x14ac:dyDescent="0.25">
      <c r="A2246" s="6">
        <f t="shared" si="140"/>
        <v>377.02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42647.485486111109</v>
      </c>
      <c r="T2246" s="10">
        <f t="shared" si="143"/>
        <v>42659.520833333336</v>
      </c>
    </row>
    <row r="2247" spans="1:20" ht="49" x14ac:dyDescent="0.25">
      <c r="A2247" s="6">
        <f t="shared" si="140"/>
        <v>2647.0250000000001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41660.375196759262</v>
      </c>
      <c r="T2247" s="10">
        <f t="shared" si="143"/>
        <v>41691.416666666664</v>
      </c>
    </row>
    <row r="2248" spans="1:20" ht="49" x14ac:dyDescent="0.25">
      <c r="A2248" s="6">
        <f t="shared" si="140"/>
        <v>100.12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42221.458449074074</v>
      </c>
      <c r="T2248" s="10">
        <f t="shared" si="143"/>
        <v>42251.458449074074</v>
      </c>
    </row>
    <row r="2249" spans="1:20" ht="33" x14ac:dyDescent="0.25">
      <c r="A2249" s="6">
        <f t="shared" si="140"/>
        <v>104.45405405405405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42200.332928240743</v>
      </c>
      <c r="T2249" s="10">
        <f t="shared" si="143"/>
        <v>42214.332928240743</v>
      </c>
    </row>
    <row r="2250" spans="1:20" ht="49" x14ac:dyDescent="0.25">
      <c r="A2250" s="6">
        <f t="shared" si="140"/>
        <v>107.21428571428571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42688.542569444442</v>
      </c>
      <c r="T2250" s="10">
        <f t="shared" si="143"/>
        <v>42718.542569444442</v>
      </c>
    </row>
    <row r="2251" spans="1:20" ht="49" x14ac:dyDescent="0.25">
      <c r="A2251" s="6">
        <f t="shared" si="140"/>
        <v>168.77142857142857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41336.369965277772</v>
      </c>
      <c r="T2251" s="10">
        <f t="shared" si="143"/>
        <v>41366.328298611108</v>
      </c>
    </row>
    <row r="2252" spans="1:20" ht="49" x14ac:dyDescent="0.25">
      <c r="A2252" s="6">
        <f t="shared" si="140"/>
        <v>975.11200000000008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42676.6721412037</v>
      </c>
      <c r="T2252" s="10">
        <f t="shared" si="143"/>
        <v>42706.713807870365</v>
      </c>
    </row>
    <row r="2253" spans="1:20" ht="49" x14ac:dyDescent="0.25">
      <c r="A2253" s="6">
        <f t="shared" si="140"/>
        <v>134.44929411764707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41846.012465277774</v>
      </c>
      <c r="T2253" s="10">
        <f t="shared" si="143"/>
        <v>41867.012465277774</v>
      </c>
    </row>
    <row r="2254" spans="1:20" ht="49" x14ac:dyDescent="0.25">
      <c r="A2254" s="6">
        <f t="shared" si="140"/>
        <v>272.27777777777777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42572.994652777772</v>
      </c>
      <c r="T2254" s="10">
        <f t="shared" si="143"/>
        <v>42587.994652777772</v>
      </c>
    </row>
    <row r="2255" spans="1:20" ht="49" x14ac:dyDescent="0.25">
      <c r="A2255" s="6">
        <f t="shared" si="140"/>
        <v>112.6875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42296.297997685186</v>
      </c>
      <c r="T2255" s="10">
        <f t="shared" si="143"/>
        <v>42326.33966435185</v>
      </c>
    </row>
    <row r="2256" spans="1:20" ht="33" x14ac:dyDescent="0.25">
      <c r="A2256" s="6">
        <f t="shared" si="140"/>
        <v>459.8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42752.314444444441</v>
      </c>
      <c r="T2256" s="10">
        <f t="shared" si="143"/>
        <v>42759.314444444441</v>
      </c>
    </row>
    <row r="2257" spans="1:20" ht="33" x14ac:dyDescent="0.25">
      <c r="A2257" s="6">
        <f t="shared" si="140"/>
        <v>286.65822784810126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42467.618645833332</v>
      </c>
      <c r="T2257" s="10">
        <f t="shared" si="143"/>
        <v>42497.618645833332</v>
      </c>
    </row>
    <row r="2258" spans="1:20" ht="49" x14ac:dyDescent="0.25">
      <c r="A2258" s="6">
        <f t="shared" si="140"/>
        <v>222.70833333333334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42682.118587962956</v>
      </c>
      <c r="T2258" s="10">
        <f t="shared" si="143"/>
        <v>42696.118587962956</v>
      </c>
    </row>
    <row r="2259" spans="1:20" ht="49" x14ac:dyDescent="0.25">
      <c r="A2259" s="6">
        <f t="shared" si="140"/>
        <v>636.14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42505.603344907409</v>
      </c>
      <c r="T2259" s="10">
        <f t="shared" si="143"/>
        <v>42540.624999999993</v>
      </c>
    </row>
    <row r="2260" spans="1:20" ht="33" x14ac:dyDescent="0.25">
      <c r="A2260" s="6">
        <f t="shared" si="140"/>
        <v>146.5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42136.417673611104</v>
      </c>
      <c r="T2260" s="10">
        <f t="shared" si="143"/>
        <v>42166.417673611104</v>
      </c>
    </row>
    <row r="2261" spans="1:20" ht="49" x14ac:dyDescent="0.25">
      <c r="A2261" s="6">
        <f t="shared" si="140"/>
        <v>1867.1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42702.47148148148</v>
      </c>
      <c r="T2261" s="10">
        <f t="shared" si="143"/>
        <v>42712.47148148148</v>
      </c>
    </row>
    <row r="2262" spans="1:20" ht="49" x14ac:dyDescent="0.25">
      <c r="A2262" s="6">
        <f t="shared" si="140"/>
        <v>326.92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41694.683449074073</v>
      </c>
      <c r="T2262" s="10">
        <f t="shared" si="143"/>
        <v>41724.641782407409</v>
      </c>
    </row>
    <row r="2263" spans="1:20" ht="49" x14ac:dyDescent="0.25">
      <c r="A2263" s="6">
        <f t="shared" si="140"/>
        <v>779.5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42759.391435185178</v>
      </c>
      <c r="T2263" s="10">
        <f t="shared" si="143"/>
        <v>42780.391435185178</v>
      </c>
    </row>
    <row r="2264" spans="1:20" ht="33" x14ac:dyDescent="0.25">
      <c r="A2264" s="6">
        <f t="shared" si="140"/>
        <v>154.15151515151516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41926.251828703702</v>
      </c>
      <c r="T2264" s="10">
        <f t="shared" si="143"/>
        <v>41960.666666666664</v>
      </c>
    </row>
    <row r="2265" spans="1:20" ht="49" x14ac:dyDescent="0.25">
      <c r="A2265" s="6">
        <f t="shared" si="140"/>
        <v>115.54666666666667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42014.498993055553</v>
      </c>
      <c r="T2265" s="10">
        <f t="shared" si="143"/>
        <v>42035.498993055553</v>
      </c>
    </row>
    <row r="2266" spans="1:20" ht="49" x14ac:dyDescent="0.25">
      <c r="A2266" s="6">
        <f t="shared" si="140"/>
        <v>180.03333333333333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42496.249004629623</v>
      </c>
      <c r="T2266" s="10">
        <f t="shared" si="143"/>
        <v>42512.791666666664</v>
      </c>
    </row>
    <row r="2267" spans="1:20" ht="49" x14ac:dyDescent="0.25">
      <c r="A2267" s="6">
        <f t="shared" si="140"/>
        <v>298.50000000000006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42689.519756944443</v>
      </c>
      <c r="T2267" s="10">
        <f t="shared" si="143"/>
        <v>42696.519756944443</v>
      </c>
    </row>
    <row r="2268" spans="1:20" ht="49" x14ac:dyDescent="0.25">
      <c r="A2268" s="6">
        <f t="shared" si="140"/>
        <v>320.26666666666665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42469.541574074072</v>
      </c>
      <c r="T2268" s="10">
        <f t="shared" si="143"/>
        <v>42486.749999999993</v>
      </c>
    </row>
    <row r="2269" spans="1:20" ht="49" x14ac:dyDescent="0.25">
      <c r="A2269" s="6">
        <f t="shared" si="140"/>
        <v>380.52499999999998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41968.496493055551</v>
      </c>
      <c r="T2269" s="10">
        <f t="shared" si="143"/>
        <v>41993.708333333336</v>
      </c>
    </row>
    <row r="2270" spans="1:20" ht="49" x14ac:dyDescent="0.25">
      <c r="A2270" s="6">
        <f t="shared" si="140"/>
        <v>102.60000000000001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42775.749016203699</v>
      </c>
      <c r="T2270" s="10">
        <f t="shared" si="143"/>
        <v>42805.749016203699</v>
      </c>
    </row>
    <row r="2271" spans="1:20" ht="49" x14ac:dyDescent="0.25">
      <c r="A2271" s="6">
        <f t="shared" si="140"/>
        <v>1801.64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42776.371099537035</v>
      </c>
      <c r="T2271" s="10">
        <f t="shared" si="143"/>
        <v>42800.874999999993</v>
      </c>
    </row>
    <row r="2272" spans="1:20" ht="49" x14ac:dyDescent="0.25">
      <c r="A2272" s="6">
        <f t="shared" si="140"/>
        <v>720.24800000000005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42725.536030092589</v>
      </c>
      <c r="T2272" s="10">
        <f t="shared" si="143"/>
        <v>42745.582638888889</v>
      </c>
    </row>
    <row r="2273" spans="1:20" ht="49" x14ac:dyDescent="0.25">
      <c r="A2273" s="6">
        <f t="shared" si="140"/>
        <v>283.08999999999997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42683.666712962957</v>
      </c>
      <c r="T2273" s="10">
        <f t="shared" si="143"/>
        <v>42713.666712962957</v>
      </c>
    </row>
    <row r="2274" spans="1:20" ht="49" x14ac:dyDescent="0.25">
      <c r="A2274" s="6">
        <f t="shared" si="140"/>
        <v>1356.6000000000001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42315.366157407399</v>
      </c>
      <c r="T2274" s="10">
        <f t="shared" si="143"/>
        <v>42345.366157407399</v>
      </c>
    </row>
    <row r="2275" spans="1:20" ht="49" x14ac:dyDescent="0.25">
      <c r="A2275" s="6">
        <f t="shared" si="140"/>
        <v>220.35999999999999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42781.215763888882</v>
      </c>
      <c r="T2275" s="10">
        <f t="shared" si="143"/>
        <v>42806.174097222225</v>
      </c>
    </row>
    <row r="2276" spans="1:20" ht="49" x14ac:dyDescent="0.25">
      <c r="A2276" s="6">
        <f t="shared" si="140"/>
        <v>119.6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41663.167326388888</v>
      </c>
      <c r="T2276" s="10">
        <f t="shared" si="143"/>
        <v>41693.167326388888</v>
      </c>
    </row>
    <row r="2277" spans="1:20" ht="49" x14ac:dyDescent="0.25">
      <c r="A2277" s="6">
        <f t="shared" si="140"/>
        <v>407.76923076923077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41965.283321759263</v>
      </c>
      <c r="T2277" s="10">
        <f t="shared" si="143"/>
        <v>41995.283321759263</v>
      </c>
    </row>
    <row r="2278" spans="1:20" ht="49" x14ac:dyDescent="0.25">
      <c r="A2278" s="6">
        <f t="shared" si="140"/>
        <v>105.81826105905425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41614.318159722221</v>
      </c>
      <c r="T2278" s="10">
        <f t="shared" si="143"/>
        <v>41644.318159722221</v>
      </c>
    </row>
    <row r="2279" spans="1:20" ht="49" x14ac:dyDescent="0.25">
      <c r="A2279" s="6">
        <f t="shared" si="140"/>
        <v>141.08235294117648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40936.345173611109</v>
      </c>
      <c r="T2279" s="10">
        <f t="shared" si="143"/>
        <v>40966.345173611109</v>
      </c>
    </row>
    <row r="2280" spans="1:20" ht="33" x14ac:dyDescent="0.25">
      <c r="A2280" s="6">
        <f t="shared" si="140"/>
        <v>270.7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42338.375775462955</v>
      </c>
      <c r="T2280" s="10">
        <f t="shared" si="143"/>
        <v>42372.624305555553</v>
      </c>
    </row>
    <row r="2281" spans="1:20" ht="49" x14ac:dyDescent="0.25">
      <c r="A2281" s="6">
        <f t="shared" si="140"/>
        <v>153.80000000000001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42020.473368055551</v>
      </c>
      <c r="T2281" s="10">
        <f t="shared" si="143"/>
        <v>42038.833333333336</v>
      </c>
    </row>
    <row r="2282" spans="1:20" ht="49" x14ac:dyDescent="0.25">
      <c r="A2282" s="6">
        <f t="shared" si="140"/>
        <v>403.57653061224488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42234.291562499995</v>
      </c>
      <c r="T2282" s="10">
        <f t="shared" si="143"/>
        <v>42264.291562499995</v>
      </c>
    </row>
    <row r="2283" spans="1:20" ht="49" x14ac:dyDescent="0.25">
      <c r="A2283" s="6">
        <f t="shared" si="140"/>
        <v>185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40686.952511574069</v>
      </c>
      <c r="T2283" s="10">
        <f t="shared" si="143"/>
        <v>40748.951388888883</v>
      </c>
    </row>
    <row r="2284" spans="1:20" ht="33" x14ac:dyDescent="0.25">
      <c r="A2284" s="6">
        <f t="shared" si="140"/>
        <v>185.33333333333334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42322.841273148144</v>
      </c>
      <c r="T2284" s="10">
        <f t="shared" si="143"/>
        <v>42382.841273148144</v>
      </c>
    </row>
    <row r="2285" spans="1:20" ht="49" x14ac:dyDescent="0.25">
      <c r="A2285" s="6">
        <f t="shared" si="140"/>
        <v>100.85533333333332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40977.791712962957</v>
      </c>
      <c r="T2285" s="10">
        <f t="shared" si="143"/>
        <v>41037.750046296293</v>
      </c>
    </row>
    <row r="2286" spans="1:20" ht="33" x14ac:dyDescent="0.25">
      <c r="A2286" s="6">
        <f t="shared" si="140"/>
        <v>106.22116666666668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40585.463483796295</v>
      </c>
      <c r="T2286" s="10">
        <f t="shared" si="143"/>
        <v>40613.833333333328</v>
      </c>
    </row>
    <row r="2287" spans="1:20" ht="49" x14ac:dyDescent="0.25">
      <c r="A2287" s="6">
        <f t="shared" si="140"/>
        <v>121.36666666666667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41058.852349537032</v>
      </c>
      <c r="T2287" s="10">
        <f t="shared" si="143"/>
        <v>41088.852349537032</v>
      </c>
    </row>
    <row r="2288" spans="1:20" ht="49" x14ac:dyDescent="0.25">
      <c r="A2288" s="6">
        <f t="shared" si="140"/>
        <v>100.06666666666666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41494.630254629628</v>
      </c>
      <c r="T2288" s="10">
        <f t="shared" si="143"/>
        <v>41522.832638888889</v>
      </c>
    </row>
    <row r="2289" spans="1:20" ht="49" x14ac:dyDescent="0.25">
      <c r="A2289" s="6">
        <f t="shared" si="140"/>
        <v>119.97755555555555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41792.334027777775</v>
      </c>
      <c r="T2289" s="10">
        <f t="shared" si="143"/>
        <v>41813.334027777775</v>
      </c>
    </row>
    <row r="2290" spans="1:20" ht="49" x14ac:dyDescent="0.25">
      <c r="A2290" s="6">
        <f t="shared" si="140"/>
        <v>100.1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41067.494085648148</v>
      </c>
      <c r="T2290" s="10">
        <f t="shared" si="143"/>
        <v>41086.416666666664</v>
      </c>
    </row>
    <row r="2291" spans="1:20" ht="49" x14ac:dyDescent="0.25">
      <c r="A2291" s="6">
        <f t="shared" si="140"/>
        <v>107.4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41571.665046296293</v>
      </c>
      <c r="T2291" s="10">
        <f t="shared" si="143"/>
        <v>41614.640277777777</v>
      </c>
    </row>
    <row r="2292" spans="1:20" ht="49" x14ac:dyDescent="0.25">
      <c r="A2292" s="6">
        <f t="shared" si="140"/>
        <v>104.06666666666666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40069.920486111107</v>
      </c>
      <c r="T2292" s="10">
        <f t="shared" si="143"/>
        <v>40148.375</v>
      </c>
    </row>
    <row r="2293" spans="1:20" ht="49" x14ac:dyDescent="0.25">
      <c r="A2293" s="6">
        <f t="shared" si="140"/>
        <v>172.8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40987.643726851849</v>
      </c>
      <c r="T2293" s="10">
        <f t="shared" si="143"/>
        <v>41021.833333333328</v>
      </c>
    </row>
    <row r="2294" spans="1:20" ht="49" x14ac:dyDescent="0.25">
      <c r="A2294" s="6">
        <f t="shared" si="140"/>
        <v>107.2505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40987.364305555551</v>
      </c>
      <c r="T2294" s="10">
        <f t="shared" si="143"/>
        <v>41017.364305555551</v>
      </c>
    </row>
    <row r="2295" spans="1:20" ht="33" x14ac:dyDescent="0.25">
      <c r="A2295" s="6">
        <f t="shared" si="140"/>
        <v>108.23529411764706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41151.374988425923</v>
      </c>
      <c r="T2295" s="10">
        <f t="shared" si="143"/>
        <v>41176.832638888889</v>
      </c>
    </row>
    <row r="2296" spans="1:20" ht="49" x14ac:dyDescent="0.25">
      <c r="A2296" s="6">
        <f t="shared" si="140"/>
        <v>146.08080000000001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41264.389814814815</v>
      </c>
      <c r="T2296" s="10">
        <f t="shared" si="143"/>
        <v>41294.389814814815</v>
      </c>
    </row>
    <row r="2297" spans="1:20" ht="49" x14ac:dyDescent="0.25">
      <c r="A2297" s="6">
        <f t="shared" si="140"/>
        <v>125.25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41270.621018518512</v>
      </c>
      <c r="T2297" s="10">
        <f t="shared" si="143"/>
        <v>41300.621018518512</v>
      </c>
    </row>
    <row r="2298" spans="1:20" ht="49" x14ac:dyDescent="0.25">
      <c r="A2298" s="6">
        <f t="shared" si="140"/>
        <v>149.07142857142856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40927.39844907407</v>
      </c>
      <c r="T2298" s="10">
        <f t="shared" si="143"/>
        <v>40962.39844907407</v>
      </c>
    </row>
    <row r="2299" spans="1:20" ht="33" x14ac:dyDescent="0.25">
      <c r="A2299" s="6">
        <f t="shared" si="140"/>
        <v>100.6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40947.70890046296</v>
      </c>
      <c r="T2299" s="10">
        <f t="shared" si="143"/>
        <v>40981.832638888889</v>
      </c>
    </row>
    <row r="2300" spans="1:20" ht="49" x14ac:dyDescent="0.25">
      <c r="A2300" s="6">
        <f t="shared" si="140"/>
        <v>105.07333333333332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41694.507326388884</v>
      </c>
      <c r="T2300" s="10">
        <f t="shared" si="143"/>
        <v>41724.46565972222</v>
      </c>
    </row>
    <row r="2301" spans="1:20" ht="49" x14ac:dyDescent="0.25">
      <c r="A2301" s="6">
        <f t="shared" si="140"/>
        <v>350.16666666666663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40564.699178240735</v>
      </c>
      <c r="T2301" s="10">
        <f t="shared" si="143"/>
        <v>40579.699178240735</v>
      </c>
    </row>
    <row r="2302" spans="1:20" ht="49" x14ac:dyDescent="0.25">
      <c r="A2302" s="6">
        <f t="shared" si="140"/>
        <v>101.25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41074.393703703703</v>
      </c>
      <c r="T2302" s="10">
        <f t="shared" si="143"/>
        <v>41088.393703703703</v>
      </c>
    </row>
    <row r="2303" spans="1:20" ht="33" x14ac:dyDescent="0.25">
      <c r="A2303" s="6">
        <f t="shared" si="140"/>
        <v>133.6044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41415.813611111109</v>
      </c>
      <c r="T2303" s="10">
        <f t="shared" si="143"/>
        <v>41445.813611111109</v>
      </c>
    </row>
    <row r="2304" spans="1:20" ht="49" x14ac:dyDescent="0.25">
      <c r="A2304" s="6">
        <f t="shared" si="140"/>
        <v>170.65217391304347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41605.535115740735</v>
      </c>
      <c r="T2304" s="10">
        <f t="shared" si="143"/>
        <v>41638.958333333328</v>
      </c>
    </row>
    <row r="2305" spans="1:20" ht="49" x14ac:dyDescent="0.25">
      <c r="A2305" s="6">
        <f t="shared" si="140"/>
        <v>109.35829457364341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40849.777731481481</v>
      </c>
      <c r="T2305" s="10">
        <f t="shared" si="143"/>
        <v>40889.819398148145</v>
      </c>
    </row>
    <row r="2306" spans="1:20" ht="49" x14ac:dyDescent="0.25">
      <c r="A2306" s="6">
        <f t="shared" si="140"/>
        <v>100.70033333333335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40502.482534722221</v>
      </c>
      <c r="T2306" s="10">
        <f t="shared" si="143"/>
        <v>40543.874305555553</v>
      </c>
    </row>
    <row r="2307" spans="1:20" ht="49" x14ac:dyDescent="0.25">
      <c r="A2307" s="6">
        <f t="shared" ref="A2307:A2370" si="144">((F2307-E2307)/E2307+1)*100</f>
        <v>101.22777777777779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>
        <f t="shared" ref="P2307:P2370" si="145">F2307/M2307</f>
        <v>109.10778443113773</v>
      </c>
      <c r="Q2307" t="s">
        <v>8325</v>
      </c>
      <c r="R2307" t="s">
        <v>8329</v>
      </c>
      <c r="S2307" s="10">
        <f t="shared" ref="S2307:S2370" si="146">(((K2307/60)/60)/24)+DATE(1970,1,1)+(-8/24)</f>
        <v>41834.361944444441</v>
      </c>
      <c r="T2307" s="10">
        <f t="shared" ref="T2307:T2370" si="147">(((J2307/60)/60)/24)+DATE(1970,1,1)+(-8/24)</f>
        <v>41859.416666666664</v>
      </c>
    </row>
    <row r="2308" spans="1:20" ht="49" x14ac:dyDescent="0.25">
      <c r="A2308" s="6">
        <f t="shared" si="144"/>
        <v>106.75857142857143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40947.834826388884</v>
      </c>
      <c r="T2308" s="10">
        <f t="shared" si="147"/>
        <v>40977.834826388884</v>
      </c>
    </row>
    <row r="2309" spans="1:20" ht="49" x14ac:dyDescent="0.25">
      <c r="A2309" s="6">
        <f t="shared" si="144"/>
        <v>106.65777537961894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41004.469131944439</v>
      </c>
      <c r="T2309" s="10">
        <f t="shared" si="147"/>
        <v>41034.46907407407</v>
      </c>
    </row>
    <row r="2310" spans="1:20" ht="49" x14ac:dyDescent="0.25">
      <c r="A2310" s="6">
        <f t="shared" si="144"/>
        <v>101.30622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41851.629583333335</v>
      </c>
      <c r="T2310" s="10">
        <f t="shared" si="147"/>
        <v>41879.708333333328</v>
      </c>
    </row>
    <row r="2311" spans="1:20" ht="49" x14ac:dyDescent="0.25">
      <c r="A2311" s="6">
        <f t="shared" si="144"/>
        <v>106.67450000000001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41307.654363425921</v>
      </c>
      <c r="T2311" s="10">
        <f t="shared" si="147"/>
        <v>41342.654363425921</v>
      </c>
    </row>
    <row r="2312" spans="1:20" ht="49" x14ac:dyDescent="0.25">
      <c r="A2312" s="6">
        <f t="shared" si="144"/>
        <v>428.83978378378379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41324.460821759254</v>
      </c>
      <c r="T2312" s="10">
        <f t="shared" si="147"/>
        <v>41354.41915509259</v>
      </c>
    </row>
    <row r="2313" spans="1:20" ht="49" x14ac:dyDescent="0.25">
      <c r="A2313" s="6">
        <f t="shared" si="144"/>
        <v>104.11111111111111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41735.671168981477</v>
      </c>
      <c r="T2313" s="10">
        <f t="shared" si="147"/>
        <v>41765.671168981477</v>
      </c>
    </row>
    <row r="2314" spans="1:20" ht="49" x14ac:dyDescent="0.25">
      <c r="A2314" s="6">
        <f t="shared" si="144"/>
        <v>107.86666666666666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41716.299513888887</v>
      </c>
      <c r="T2314" s="10">
        <f t="shared" si="147"/>
        <v>41747.625</v>
      </c>
    </row>
    <row r="2315" spans="1:20" ht="33" x14ac:dyDescent="0.25">
      <c r="A2315" s="6">
        <f t="shared" si="144"/>
        <v>175.84040000000002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41002.625300925924</v>
      </c>
      <c r="T2315" s="10">
        <f t="shared" si="147"/>
        <v>41032.625300925924</v>
      </c>
    </row>
    <row r="2316" spans="1:20" ht="49" x14ac:dyDescent="0.25">
      <c r="A2316" s="6">
        <f t="shared" si="144"/>
        <v>156.97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41037.218252314815</v>
      </c>
      <c r="T2316" s="10">
        <f t="shared" si="147"/>
        <v>41067.218252314815</v>
      </c>
    </row>
    <row r="2317" spans="1:20" ht="33" x14ac:dyDescent="0.25">
      <c r="A2317" s="6">
        <f t="shared" si="144"/>
        <v>102.60000000000001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41004.392858796295</v>
      </c>
      <c r="T2317" s="10">
        <f t="shared" si="147"/>
        <v>41034.392858796295</v>
      </c>
    </row>
    <row r="2318" spans="1:20" ht="49" x14ac:dyDescent="0.25">
      <c r="A2318" s="6">
        <f t="shared" si="144"/>
        <v>104.04266666666666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40079.391782407409</v>
      </c>
      <c r="T2318" s="10">
        <f t="shared" si="147"/>
        <v>40156.433333333334</v>
      </c>
    </row>
    <row r="2319" spans="1:20" ht="49" x14ac:dyDescent="0.25">
      <c r="A2319" s="6">
        <f t="shared" si="144"/>
        <v>104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40192.20890046296</v>
      </c>
      <c r="T2319" s="10">
        <f t="shared" si="147"/>
        <v>40223.875</v>
      </c>
    </row>
    <row r="2320" spans="1:20" ht="65" x14ac:dyDescent="0.25">
      <c r="A2320" s="6">
        <f t="shared" si="144"/>
        <v>121.05999999999999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40050.310347222221</v>
      </c>
      <c r="T2320" s="10">
        <f t="shared" si="147"/>
        <v>40081.832638888889</v>
      </c>
    </row>
    <row r="2321" spans="1:20" ht="49" x14ac:dyDescent="0.25">
      <c r="A2321" s="6">
        <f t="shared" si="144"/>
        <v>107.69999999999999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41592.748668981476</v>
      </c>
      <c r="T2321" s="10">
        <f t="shared" si="147"/>
        <v>41622.748668981476</v>
      </c>
    </row>
    <row r="2322" spans="1:20" ht="49" x14ac:dyDescent="0.25">
      <c r="A2322" s="6">
        <f t="shared" si="144"/>
        <v>108.66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41696.483796296292</v>
      </c>
      <c r="T2322" s="10">
        <f t="shared" si="147"/>
        <v>41731.442129629628</v>
      </c>
    </row>
    <row r="2323" spans="1:20" ht="49" x14ac:dyDescent="0.25">
      <c r="A2323" s="6">
        <f t="shared" si="144"/>
        <v>39.120962394619681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42798.927094907405</v>
      </c>
      <c r="T2323" s="10">
        <f t="shared" si="147"/>
        <v>42828.885428240734</v>
      </c>
    </row>
    <row r="2324" spans="1:20" ht="49" x14ac:dyDescent="0.25">
      <c r="A2324" s="6">
        <f t="shared" si="144"/>
        <v>3.1481481481481444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42804.562141203707</v>
      </c>
      <c r="T2324" s="10">
        <f t="shared" si="147"/>
        <v>42834.520474537036</v>
      </c>
    </row>
    <row r="2325" spans="1:20" ht="49" x14ac:dyDescent="0.25">
      <c r="A2325" s="6">
        <f t="shared" si="144"/>
        <v>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42807.42184027777</v>
      </c>
      <c r="T2325" s="10">
        <f t="shared" si="147"/>
        <v>42814.42184027777</v>
      </c>
    </row>
    <row r="2326" spans="1:20" ht="33" x14ac:dyDescent="0.25">
      <c r="A2326" s="6">
        <f t="shared" si="144"/>
        <v>20.733333333333338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42790.55190972222</v>
      </c>
      <c r="T2326" s="10">
        <f t="shared" si="147"/>
        <v>42820.510243055549</v>
      </c>
    </row>
    <row r="2327" spans="1:20" ht="49" x14ac:dyDescent="0.25">
      <c r="A2327" s="6">
        <f t="shared" si="144"/>
        <v>7.9999999999999964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42793.689016203702</v>
      </c>
      <c r="T2327" s="10">
        <f t="shared" si="147"/>
        <v>42823.647349537037</v>
      </c>
    </row>
    <row r="2328" spans="1:20" ht="49" x14ac:dyDescent="0.25">
      <c r="A2328" s="6">
        <f t="shared" si="144"/>
        <v>0.71999999999999842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42803.700787037036</v>
      </c>
      <c r="T2328" s="10">
        <f t="shared" si="147"/>
        <v>42855.374999999993</v>
      </c>
    </row>
    <row r="2329" spans="1:20" ht="33" x14ac:dyDescent="0.25">
      <c r="A2329" s="6">
        <f t="shared" si="144"/>
        <v>526.09431428571429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41842.583796296298</v>
      </c>
      <c r="T2329" s="10">
        <f t="shared" si="147"/>
        <v>41877.583796296298</v>
      </c>
    </row>
    <row r="2330" spans="1:20" ht="65" x14ac:dyDescent="0.25">
      <c r="A2330" s="6">
        <f t="shared" si="144"/>
        <v>254.45000000000002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42139.448344907411</v>
      </c>
      <c r="T2330" s="10">
        <f t="shared" si="147"/>
        <v>42169.448344907411</v>
      </c>
    </row>
    <row r="2331" spans="1:20" ht="49" x14ac:dyDescent="0.25">
      <c r="A2331" s="6">
        <f t="shared" si="144"/>
        <v>105.91999999999999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41807.291041666664</v>
      </c>
      <c r="T2331" s="10">
        <f t="shared" si="147"/>
        <v>41837.291041666664</v>
      </c>
    </row>
    <row r="2332" spans="1:20" ht="49" x14ac:dyDescent="0.25">
      <c r="A2332" s="6">
        <f t="shared" si="144"/>
        <v>102.42285714285715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42332.566469907404</v>
      </c>
      <c r="T2332" s="10">
        <f t="shared" si="147"/>
        <v>42362.666666666664</v>
      </c>
    </row>
    <row r="2333" spans="1:20" ht="49" x14ac:dyDescent="0.25">
      <c r="A2333" s="6">
        <f t="shared" si="144"/>
        <v>144.31375000000003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41838.672337962962</v>
      </c>
      <c r="T2333" s="10">
        <f t="shared" si="147"/>
        <v>41868.672337962962</v>
      </c>
    </row>
    <row r="2334" spans="1:20" ht="49" x14ac:dyDescent="0.25">
      <c r="A2334" s="6">
        <f t="shared" si="144"/>
        <v>106.30800000000001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42011.294803240737</v>
      </c>
      <c r="T2334" s="10">
        <f t="shared" si="147"/>
        <v>42041.294803240737</v>
      </c>
    </row>
    <row r="2335" spans="1:20" ht="49" x14ac:dyDescent="0.25">
      <c r="A2335" s="6">
        <f t="shared" si="144"/>
        <v>212.16666666666666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41767.317013888889</v>
      </c>
      <c r="T2335" s="10">
        <f t="shared" si="147"/>
        <v>41788.409722222219</v>
      </c>
    </row>
    <row r="2336" spans="1:20" ht="49" x14ac:dyDescent="0.25">
      <c r="A2336" s="6">
        <f t="shared" si="144"/>
        <v>101.95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41918.336782407401</v>
      </c>
      <c r="T2336" s="10">
        <f t="shared" si="147"/>
        <v>41948.398611111108</v>
      </c>
    </row>
    <row r="2337" spans="1:20" ht="49" x14ac:dyDescent="0.25">
      <c r="A2337" s="6">
        <f t="shared" si="144"/>
        <v>102.27200000000001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41771.238923611112</v>
      </c>
      <c r="T2337" s="10">
        <f t="shared" si="147"/>
        <v>41801.238923611112</v>
      </c>
    </row>
    <row r="2338" spans="1:20" ht="49" x14ac:dyDescent="0.25">
      <c r="A2338" s="6">
        <f t="shared" si="144"/>
        <v>520.73254999999995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41666.591377314813</v>
      </c>
      <c r="T2338" s="10">
        <f t="shared" si="147"/>
        <v>41706.591377314813</v>
      </c>
    </row>
    <row r="2339" spans="1:20" ht="33" x14ac:dyDescent="0.25">
      <c r="A2339" s="6">
        <f t="shared" si="144"/>
        <v>110.65833333333333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41786.307210648149</v>
      </c>
      <c r="T2339" s="10">
        <f t="shared" si="147"/>
        <v>41816.307210648149</v>
      </c>
    </row>
    <row r="2340" spans="1:20" ht="49" x14ac:dyDescent="0.25">
      <c r="A2340" s="6">
        <f t="shared" si="144"/>
        <v>101.14333333333335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41789.563472222217</v>
      </c>
      <c r="T2340" s="10">
        <f t="shared" si="147"/>
        <v>41819.563472222217</v>
      </c>
    </row>
    <row r="2341" spans="1:20" ht="49" x14ac:dyDescent="0.25">
      <c r="A2341" s="6">
        <f t="shared" si="144"/>
        <v>294.20799999999997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42692.466539351844</v>
      </c>
      <c r="T2341" s="10">
        <f t="shared" si="147"/>
        <v>42722.999305555553</v>
      </c>
    </row>
    <row r="2342" spans="1:20" ht="49" x14ac:dyDescent="0.25">
      <c r="A2342" s="6">
        <f t="shared" si="144"/>
        <v>105.77749999999999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42643.309467592589</v>
      </c>
      <c r="T2342" s="10">
        <f t="shared" si="147"/>
        <v>42673.309467592589</v>
      </c>
    </row>
    <row r="2343" spans="1:20" ht="49" x14ac:dyDescent="0.25">
      <c r="A2343" s="6">
        <f t="shared" si="144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42167.480370370373</v>
      </c>
      <c r="T2343" s="10">
        <f t="shared" si="147"/>
        <v>42197.480370370373</v>
      </c>
    </row>
    <row r="2344" spans="1:20" ht="49" x14ac:dyDescent="0.25">
      <c r="A2344" s="6">
        <f t="shared" si="144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41897.36886574074</v>
      </c>
      <c r="T2344" s="10">
        <f t="shared" si="147"/>
        <v>41917.875</v>
      </c>
    </row>
    <row r="2345" spans="1:20" ht="49" x14ac:dyDescent="0.25">
      <c r="A2345" s="6">
        <f t="shared" si="144"/>
        <v>3.0000000000000027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42327.491956018515</v>
      </c>
      <c r="T2345" s="10">
        <f t="shared" si="147"/>
        <v>42377.490972222215</v>
      </c>
    </row>
    <row r="2346" spans="1:20" ht="49" x14ac:dyDescent="0.25">
      <c r="A2346" s="6">
        <f t="shared" si="144"/>
        <v>0.10000000000000009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42515.394317129627</v>
      </c>
      <c r="T2346" s="10">
        <f t="shared" si="147"/>
        <v>42545.394317129627</v>
      </c>
    </row>
    <row r="2347" spans="1:20" ht="49" x14ac:dyDescent="0.25">
      <c r="A2347" s="6">
        <f t="shared" si="144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42059.66847222222</v>
      </c>
      <c r="T2347" s="10">
        <f t="shared" si="147"/>
        <v>42094.652083333327</v>
      </c>
    </row>
    <row r="2348" spans="1:20" ht="49" x14ac:dyDescent="0.25">
      <c r="A2348" s="6">
        <f t="shared" si="144"/>
        <v>6.5000000000003944E-2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42615.465636574074</v>
      </c>
      <c r="T2348" s="10">
        <f t="shared" si="147"/>
        <v>42660.465636574074</v>
      </c>
    </row>
    <row r="2349" spans="1:20" ht="49" x14ac:dyDescent="0.25">
      <c r="A2349" s="6">
        <f t="shared" si="144"/>
        <v>1.5000000000000013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42577.274027777778</v>
      </c>
      <c r="T2349" s="10">
        <f t="shared" si="147"/>
        <v>42607.274027777778</v>
      </c>
    </row>
    <row r="2350" spans="1:20" ht="49" x14ac:dyDescent="0.25">
      <c r="A2350" s="6">
        <f t="shared" si="144"/>
        <v>0.38571428571428923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42360.598819444444</v>
      </c>
      <c r="T2350" s="10">
        <f t="shared" si="147"/>
        <v>42420.598819444444</v>
      </c>
    </row>
    <row r="2351" spans="1:20" ht="49" x14ac:dyDescent="0.25">
      <c r="A2351" s="6">
        <f t="shared" si="144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42198.442453703705</v>
      </c>
      <c r="T2351" s="10">
        <f t="shared" si="147"/>
        <v>42227.442453703705</v>
      </c>
    </row>
    <row r="2352" spans="1:20" ht="33" x14ac:dyDescent="0.25">
      <c r="A2352" s="6">
        <f t="shared" si="144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42708.508912037032</v>
      </c>
      <c r="T2352" s="10">
        <f t="shared" si="147"/>
        <v>42738.508912037032</v>
      </c>
    </row>
    <row r="2353" spans="1:20" ht="33" x14ac:dyDescent="0.25">
      <c r="A2353" s="6">
        <f t="shared" si="144"/>
        <v>0.57142857142856718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42093.767812500002</v>
      </c>
      <c r="T2353" s="10">
        <f t="shared" si="147"/>
        <v>42123.767812500002</v>
      </c>
    </row>
    <row r="2354" spans="1:20" ht="49" x14ac:dyDescent="0.25">
      <c r="A2354" s="6">
        <f t="shared" si="144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42101.300370370365</v>
      </c>
      <c r="T2354" s="10">
        <f t="shared" si="147"/>
        <v>42161.300370370365</v>
      </c>
    </row>
    <row r="2355" spans="1:20" ht="49" x14ac:dyDescent="0.25">
      <c r="A2355" s="6">
        <f t="shared" si="144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42103.342847222222</v>
      </c>
      <c r="T2355" s="10">
        <f t="shared" si="147"/>
        <v>42115.342847222222</v>
      </c>
    </row>
    <row r="2356" spans="1:20" ht="49" x14ac:dyDescent="0.25">
      <c r="A2356" s="6">
        <f t="shared" si="144"/>
        <v>7.1428571428566734E-2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41954.38958333333</v>
      </c>
      <c r="T2356" s="10">
        <f t="shared" si="147"/>
        <v>42014.38958333333</v>
      </c>
    </row>
    <row r="2357" spans="1:20" ht="49" x14ac:dyDescent="0.25">
      <c r="A2357" s="6">
        <f t="shared" si="144"/>
        <v>0.68749999999999645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42096.584907407399</v>
      </c>
      <c r="T2357" s="10">
        <f t="shared" si="147"/>
        <v>42126.584907407399</v>
      </c>
    </row>
    <row r="2358" spans="1:20" ht="33" x14ac:dyDescent="0.25">
      <c r="A2358" s="6">
        <f t="shared" si="144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42130.450277777774</v>
      </c>
      <c r="T2358" s="10">
        <f t="shared" si="147"/>
        <v>42160.450277777774</v>
      </c>
    </row>
    <row r="2359" spans="1:20" ht="33" x14ac:dyDescent="0.25">
      <c r="A2359" s="6">
        <f t="shared" si="144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42264.286782407398</v>
      </c>
      <c r="T2359" s="10">
        <f t="shared" si="147"/>
        <v>42294.286782407398</v>
      </c>
    </row>
    <row r="2360" spans="1:20" ht="49" x14ac:dyDescent="0.25">
      <c r="A2360" s="6">
        <f t="shared" si="144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41978.597638888888</v>
      </c>
      <c r="T2360" s="10">
        <f t="shared" si="147"/>
        <v>42034.693749999999</v>
      </c>
    </row>
    <row r="2361" spans="1:20" ht="49" x14ac:dyDescent="0.25">
      <c r="A2361" s="6">
        <f t="shared" si="144"/>
        <v>14.680000000000003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42159.316249999996</v>
      </c>
      <c r="T2361" s="10">
        <f t="shared" si="147"/>
        <v>42219.316249999996</v>
      </c>
    </row>
    <row r="2362" spans="1:20" ht="49" x14ac:dyDescent="0.25">
      <c r="A2362" s="6">
        <f t="shared" si="144"/>
        <v>3.9999999999995595E-2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42377.373611111114</v>
      </c>
      <c r="T2362" s="10">
        <f t="shared" si="147"/>
        <v>42407.373611111114</v>
      </c>
    </row>
    <row r="2363" spans="1:20" ht="49" x14ac:dyDescent="0.25">
      <c r="A2363" s="6">
        <f t="shared" si="144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42466.525555555556</v>
      </c>
      <c r="T2363" s="10">
        <f t="shared" si="147"/>
        <v>42490.583333333336</v>
      </c>
    </row>
    <row r="2364" spans="1:20" ht="33" x14ac:dyDescent="0.25">
      <c r="A2364" s="6">
        <f t="shared" si="144"/>
        <v>28.571428571428569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41954.35497685185</v>
      </c>
      <c r="T2364" s="10">
        <f t="shared" si="147"/>
        <v>41984.35497685185</v>
      </c>
    </row>
    <row r="2365" spans="1:20" ht="49" x14ac:dyDescent="0.25">
      <c r="A2365" s="6">
        <f t="shared" si="144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42321.678240740737</v>
      </c>
      <c r="T2365" s="10">
        <f t="shared" si="147"/>
        <v>42366.678240740737</v>
      </c>
    </row>
    <row r="2366" spans="1:20" ht="33" x14ac:dyDescent="0.25">
      <c r="A2366" s="6">
        <f t="shared" si="144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42248.601342592585</v>
      </c>
      <c r="T2366" s="10">
        <f t="shared" si="147"/>
        <v>42303.601342592585</v>
      </c>
    </row>
    <row r="2367" spans="1:20" ht="49" x14ac:dyDescent="0.25">
      <c r="A2367" s="6">
        <f t="shared" si="144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42346.403067129628</v>
      </c>
      <c r="T2367" s="10">
        <f t="shared" si="147"/>
        <v>42386.624999999993</v>
      </c>
    </row>
    <row r="2368" spans="1:20" ht="49" x14ac:dyDescent="0.25">
      <c r="A2368" s="6">
        <f t="shared" si="144"/>
        <v>10.519999999999996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42268.198298611103</v>
      </c>
      <c r="T2368" s="10">
        <f t="shared" si="147"/>
        <v>42298.198298611103</v>
      </c>
    </row>
    <row r="2369" spans="1:20" ht="49" x14ac:dyDescent="0.25">
      <c r="A2369" s="6">
        <f t="shared" si="144"/>
        <v>1.3399999999999967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42425.636759259258</v>
      </c>
      <c r="T2369" s="10">
        <f t="shared" si="147"/>
        <v>42485.595092592594</v>
      </c>
    </row>
    <row r="2370" spans="1:20" ht="49" x14ac:dyDescent="0.25">
      <c r="A2370" s="6">
        <f t="shared" si="144"/>
        <v>0.24999999999999467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42063.388483796291</v>
      </c>
      <c r="T2370" s="10">
        <f t="shared" si="147"/>
        <v>42108.346817129634</v>
      </c>
    </row>
    <row r="2371" spans="1:20" ht="49" x14ac:dyDescent="0.25">
      <c r="A2371" s="6">
        <f t="shared" ref="A2371:A2434" si="148">((F2371-E2371)/E2371+1)*100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t="e">
        <f t="shared" ref="P2371:P2434" si="149">F2371/M2371</f>
        <v>#DIV/0!</v>
      </c>
      <c r="Q2371" t="s">
        <v>8319</v>
      </c>
      <c r="R2371" t="s">
        <v>8320</v>
      </c>
      <c r="S2371" s="10">
        <f t="shared" ref="S2371:S2434" si="150">(((K2371/60)/60)/24)+DATE(1970,1,1)+(-8/24)</f>
        <v>42380.47929398148</v>
      </c>
      <c r="T2371" s="10">
        <f t="shared" ref="T2371:T2434" si="151">(((J2371/60)/60)/24)+DATE(1970,1,1)+(-8/24)</f>
        <v>42410.47929398148</v>
      </c>
    </row>
    <row r="2372" spans="1:20" ht="49" x14ac:dyDescent="0.25">
      <c r="A2372" s="6">
        <f t="shared" si="148"/>
        <v>0.32799999999999496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41960.855798611105</v>
      </c>
      <c r="T2372" s="10">
        <f t="shared" si="151"/>
        <v>41990.855798611105</v>
      </c>
    </row>
    <row r="2373" spans="1:20" ht="49" x14ac:dyDescent="0.25">
      <c r="A2373" s="6">
        <f t="shared" si="148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42150.444398148145</v>
      </c>
      <c r="T2373" s="10">
        <f t="shared" si="151"/>
        <v>42180.444398148145</v>
      </c>
    </row>
    <row r="2374" spans="1:20" ht="49" x14ac:dyDescent="0.25">
      <c r="A2374" s="6">
        <f t="shared" si="148"/>
        <v>3.2727272727272716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42087.735775462956</v>
      </c>
      <c r="T2374" s="10">
        <f t="shared" si="151"/>
        <v>42117.735775462956</v>
      </c>
    </row>
    <row r="2375" spans="1:20" ht="33" x14ac:dyDescent="0.25">
      <c r="A2375" s="6">
        <f t="shared" si="148"/>
        <v>5.882352941177782E-3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42215.328981481485</v>
      </c>
      <c r="T2375" s="10">
        <f t="shared" si="151"/>
        <v>42245.328981481485</v>
      </c>
    </row>
    <row r="2376" spans="1:20" ht="49" x14ac:dyDescent="0.25">
      <c r="A2376" s="6">
        <f t="shared" si="148"/>
        <v>4.5454545454548523E-2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42017.509953703695</v>
      </c>
      <c r="T2376" s="10">
        <f t="shared" si="151"/>
        <v>42047.509953703695</v>
      </c>
    </row>
    <row r="2377" spans="1:20" ht="49" x14ac:dyDescent="0.25">
      <c r="A2377" s="6">
        <f t="shared" si="148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42592.502743055556</v>
      </c>
      <c r="T2377" s="10">
        <f t="shared" si="151"/>
        <v>42622.502743055556</v>
      </c>
    </row>
    <row r="2378" spans="1:20" ht="49" x14ac:dyDescent="0.25">
      <c r="A2378" s="6">
        <f t="shared" si="148"/>
        <v>10.877666666666663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42318.592199074068</v>
      </c>
      <c r="T2378" s="10">
        <f t="shared" si="151"/>
        <v>42348.592199074068</v>
      </c>
    </row>
    <row r="2379" spans="1:20" ht="49" x14ac:dyDescent="0.25">
      <c r="A2379" s="6">
        <f t="shared" si="148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42669.536840277775</v>
      </c>
      <c r="T2379" s="10">
        <f t="shared" si="151"/>
        <v>42699.578506944446</v>
      </c>
    </row>
    <row r="2380" spans="1:20" ht="33" x14ac:dyDescent="0.25">
      <c r="A2380" s="6">
        <f t="shared" si="148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42212.679745370369</v>
      </c>
      <c r="T2380" s="10">
        <f t="shared" si="151"/>
        <v>42241.679745370369</v>
      </c>
    </row>
    <row r="2381" spans="1:20" ht="33" x14ac:dyDescent="0.25">
      <c r="A2381" s="6">
        <f t="shared" si="148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42236.683055555557</v>
      </c>
      <c r="T2381" s="10">
        <f t="shared" si="151"/>
        <v>42281.683055555557</v>
      </c>
    </row>
    <row r="2382" spans="1:20" ht="49" x14ac:dyDescent="0.25">
      <c r="A2382" s="6">
        <f t="shared" si="148"/>
        <v>0.36666666666667069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42248.459976851846</v>
      </c>
      <c r="T2382" s="10">
        <f t="shared" si="151"/>
        <v>42278.459976851846</v>
      </c>
    </row>
    <row r="2383" spans="1:20" ht="49" x14ac:dyDescent="0.25">
      <c r="A2383" s="6">
        <f t="shared" si="148"/>
        <v>1.81933989577302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42074.602407407401</v>
      </c>
      <c r="T2383" s="10">
        <f t="shared" si="151"/>
        <v>42104.602407407401</v>
      </c>
    </row>
    <row r="2384" spans="1:20" ht="65" x14ac:dyDescent="0.25">
      <c r="A2384" s="6">
        <f t="shared" si="148"/>
        <v>2.5000000000000022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42194.854201388887</v>
      </c>
      <c r="T2384" s="10">
        <f t="shared" si="151"/>
        <v>42219.854201388887</v>
      </c>
    </row>
    <row r="2385" spans="1:20" ht="49" x14ac:dyDescent="0.25">
      <c r="A2385" s="6">
        <f t="shared" si="148"/>
        <v>4.3499999999999979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42026.723460648143</v>
      </c>
      <c r="T2385" s="10">
        <f t="shared" si="151"/>
        <v>42056.723460648143</v>
      </c>
    </row>
    <row r="2386" spans="1:20" ht="49" x14ac:dyDescent="0.25">
      <c r="A2386" s="6">
        <f t="shared" si="148"/>
        <v>0.80000000000000071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41926.734293981477</v>
      </c>
      <c r="T2386" s="10">
        <f t="shared" si="151"/>
        <v>41956.775960648149</v>
      </c>
    </row>
    <row r="2387" spans="1:20" ht="49" x14ac:dyDescent="0.25">
      <c r="A2387" s="6">
        <f t="shared" si="148"/>
        <v>1.2123076923076903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42191.368425925924</v>
      </c>
      <c r="T2387" s="10">
        <f t="shared" si="151"/>
        <v>42221.368425925924</v>
      </c>
    </row>
    <row r="2388" spans="1:20" ht="49" x14ac:dyDescent="0.25">
      <c r="A2388" s="6">
        <f t="shared" si="148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41954.504907407405</v>
      </c>
      <c r="T2388" s="10">
        <f t="shared" si="151"/>
        <v>42014.504907407405</v>
      </c>
    </row>
    <row r="2389" spans="1:20" ht="49" x14ac:dyDescent="0.25">
      <c r="A2389" s="6">
        <f t="shared" si="148"/>
        <v>0.68399999999999572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42528.293287037035</v>
      </c>
      <c r="T2389" s="10">
        <f t="shared" si="151"/>
        <v>42573.293287037035</v>
      </c>
    </row>
    <row r="2390" spans="1:20" ht="49" x14ac:dyDescent="0.25">
      <c r="A2390" s="6">
        <f t="shared" si="148"/>
        <v>1.2513513513513486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41989.520358796297</v>
      </c>
      <c r="T2390" s="10">
        <f t="shared" si="151"/>
        <v>42019.478472222218</v>
      </c>
    </row>
    <row r="2391" spans="1:20" ht="49" x14ac:dyDescent="0.25">
      <c r="A2391" s="6">
        <f t="shared" si="148"/>
        <v>0.187499999999996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42179.320046296292</v>
      </c>
      <c r="T2391" s="10">
        <f t="shared" si="151"/>
        <v>42210.582638888889</v>
      </c>
    </row>
    <row r="2392" spans="1:20" ht="49" x14ac:dyDescent="0.25">
      <c r="A2392" s="6">
        <f t="shared" si="148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41967.928981481477</v>
      </c>
      <c r="T2392" s="10">
        <f t="shared" si="151"/>
        <v>42007.928981481477</v>
      </c>
    </row>
    <row r="2393" spans="1:20" ht="33" x14ac:dyDescent="0.25">
      <c r="A2393" s="6">
        <f t="shared" si="148"/>
        <v>0.12499999999999734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42064.461157407401</v>
      </c>
      <c r="T2393" s="10">
        <f t="shared" si="151"/>
        <v>42094.419490740744</v>
      </c>
    </row>
    <row r="2394" spans="1:20" ht="49" x14ac:dyDescent="0.25">
      <c r="A2394" s="6">
        <f t="shared" si="148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42275.787303240737</v>
      </c>
      <c r="T2394" s="10">
        <f t="shared" si="151"/>
        <v>42305.787303240737</v>
      </c>
    </row>
    <row r="2395" spans="1:20" ht="49" x14ac:dyDescent="0.25">
      <c r="A2395" s="6">
        <f t="shared" si="148"/>
        <v>4.9999999999994493E-2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42194.315011574072</v>
      </c>
      <c r="T2395" s="10">
        <f t="shared" si="151"/>
        <v>42224.315011574072</v>
      </c>
    </row>
    <row r="2396" spans="1:20" ht="49" x14ac:dyDescent="0.25">
      <c r="A2396" s="6">
        <f t="shared" si="148"/>
        <v>6.0000000000004494E-2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42031.02885416666</v>
      </c>
      <c r="T2396" s="10">
        <f t="shared" si="151"/>
        <v>42061.02885416666</v>
      </c>
    </row>
    <row r="2397" spans="1:20" ht="49" x14ac:dyDescent="0.25">
      <c r="A2397" s="6">
        <f t="shared" si="148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42716.788043981483</v>
      </c>
      <c r="T2397" s="10">
        <f t="shared" si="151"/>
        <v>42745.039583333331</v>
      </c>
    </row>
    <row r="2398" spans="1:20" ht="49" x14ac:dyDescent="0.25">
      <c r="A2398" s="6">
        <f t="shared" si="148"/>
        <v>0.20000000000000018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42262.515717592592</v>
      </c>
      <c r="T2398" s="10">
        <f t="shared" si="151"/>
        <v>42292.515717592592</v>
      </c>
    </row>
    <row r="2399" spans="1:20" ht="49" x14ac:dyDescent="0.25">
      <c r="A2399" s="6">
        <f t="shared" si="148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41976.551574074074</v>
      </c>
      <c r="T2399" s="10">
        <f t="shared" si="151"/>
        <v>42006.551574074074</v>
      </c>
    </row>
    <row r="2400" spans="1:20" ht="49" x14ac:dyDescent="0.25">
      <c r="A2400" s="6">
        <f t="shared" si="148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42157.583148148151</v>
      </c>
      <c r="T2400" s="10">
        <f t="shared" si="151"/>
        <v>42187.583148148151</v>
      </c>
    </row>
    <row r="2401" spans="1:20" ht="49" x14ac:dyDescent="0.25">
      <c r="A2401" s="6">
        <f t="shared" si="148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41956.519745370366</v>
      </c>
      <c r="T2401" s="10">
        <f t="shared" si="151"/>
        <v>41991.519745370366</v>
      </c>
    </row>
    <row r="2402" spans="1:20" ht="49" x14ac:dyDescent="0.25">
      <c r="A2402" s="6">
        <f t="shared" si="148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42443.934768518513</v>
      </c>
      <c r="T2402" s="10">
        <f t="shared" si="151"/>
        <v>42473.934768518513</v>
      </c>
    </row>
    <row r="2403" spans="1:20" ht="49" x14ac:dyDescent="0.25">
      <c r="A2403" s="6">
        <f t="shared" si="148"/>
        <v>0.71785714285714786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42374.489537037036</v>
      </c>
      <c r="T2403" s="10">
        <f t="shared" si="151"/>
        <v>42434.489537037036</v>
      </c>
    </row>
    <row r="2404" spans="1:20" ht="18" x14ac:dyDescent="0.25">
      <c r="A2404" s="6">
        <f t="shared" si="148"/>
        <v>0.43333333333333002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42107.34642361111</v>
      </c>
      <c r="T2404" s="10">
        <f t="shared" si="151"/>
        <v>42137.34642361111</v>
      </c>
    </row>
    <row r="2405" spans="1:20" ht="49" x14ac:dyDescent="0.25">
      <c r="A2405" s="6">
        <f t="shared" si="148"/>
        <v>16.833333333333332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42399.549282407403</v>
      </c>
      <c r="T2405" s="10">
        <f t="shared" si="151"/>
        <v>42459.507615740738</v>
      </c>
    </row>
    <row r="2406" spans="1:20" ht="49" x14ac:dyDescent="0.25">
      <c r="A2406" s="6">
        <f t="shared" si="148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42341.706099537034</v>
      </c>
      <c r="T2406" s="10">
        <f t="shared" si="151"/>
        <v>42371.706099537034</v>
      </c>
    </row>
    <row r="2407" spans="1:20" ht="33" x14ac:dyDescent="0.25">
      <c r="A2407" s="6">
        <f t="shared" si="148"/>
        <v>22.519999999999996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42595.252025462956</v>
      </c>
      <c r="T2407" s="10">
        <f t="shared" si="151"/>
        <v>42616.252025462956</v>
      </c>
    </row>
    <row r="2408" spans="1:20" ht="49" x14ac:dyDescent="0.25">
      <c r="A2408" s="6">
        <f t="shared" si="148"/>
        <v>41.384615384615387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41982.777662037035</v>
      </c>
      <c r="T2408" s="10">
        <f t="shared" si="151"/>
        <v>42022.777662037035</v>
      </c>
    </row>
    <row r="2409" spans="1:20" ht="65" x14ac:dyDescent="0.25">
      <c r="A2409" s="6">
        <f t="shared" si="148"/>
        <v>25.259090909090908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42082.242222222216</v>
      </c>
      <c r="T2409" s="10">
        <f t="shared" si="151"/>
        <v>42104.916666666664</v>
      </c>
    </row>
    <row r="2410" spans="1:20" ht="33" x14ac:dyDescent="0.25">
      <c r="A2410" s="6">
        <f t="shared" si="148"/>
        <v>0.20000000000000018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41918.80737268518</v>
      </c>
      <c r="T2410" s="10">
        <f t="shared" si="151"/>
        <v>41948.849039351851</v>
      </c>
    </row>
    <row r="2411" spans="1:20" ht="33" x14ac:dyDescent="0.25">
      <c r="A2411" s="6">
        <f t="shared" si="148"/>
        <v>1.8399999999999972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42204.542534722219</v>
      </c>
      <c r="T2411" s="10">
        <f t="shared" si="151"/>
        <v>42234.542534722219</v>
      </c>
    </row>
    <row r="2412" spans="1:20" ht="65" x14ac:dyDescent="0.25">
      <c r="A2412" s="6">
        <f t="shared" si="148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42224.074942129628</v>
      </c>
      <c r="T2412" s="10">
        <f t="shared" si="151"/>
        <v>42254.074942129628</v>
      </c>
    </row>
    <row r="2413" spans="1:20" ht="49" x14ac:dyDescent="0.25">
      <c r="A2413" s="6">
        <f t="shared" si="148"/>
        <v>0.60400000000000453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42211.399097222216</v>
      </c>
      <c r="T2413" s="10">
        <f t="shared" si="151"/>
        <v>42241.399097222216</v>
      </c>
    </row>
    <row r="2414" spans="1:20" ht="49" x14ac:dyDescent="0.25">
      <c r="A2414" s="6">
        <f t="shared" si="148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42655.403622685182</v>
      </c>
      <c r="T2414" s="10">
        <f t="shared" si="151"/>
        <v>42700.445289351854</v>
      </c>
    </row>
    <row r="2415" spans="1:20" ht="49" x14ac:dyDescent="0.25">
      <c r="A2415" s="6">
        <f t="shared" si="148"/>
        <v>0.83333333333333037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41759.776412037034</v>
      </c>
      <c r="T2415" s="10">
        <f t="shared" si="151"/>
        <v>41790.645833333328</v>
      </c>
    </row>
    <row r="2416" spans="1:20" ht="49" x14ac:dyDescent="0.25">
      <c r="A2416" s="6">
        <f t="shared" si="148"/>
        <v>3.066666666666662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42198.361805555549</v>
      </c>
      <c r="T2416" s="10">
        <f t="shared" si="151"/>
        <v>42237.832638888889</v>
      </c>
    </row>
    <row r="2417" spans="1:20" ht="49" x14ac:dyDescent="0.25">
      <c r="A2417" s="6">
        <f t="shared" si="148"/>
        <v>0.55833333333333846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42536.529467592591</v>
      </c>
      <c r="T2417" s="10">
        <f t="shared" si="151"/>
        <v>42566.529467592591</v>
      </c>
    </row>
    <row r="2418" spans="1:20" ht="49" x14ac:dyDescent="0.25">
      <c r="A2418" s="6">
        <f t="shared" si="148"/>
        <v>2.4999999999997247E-2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42019.404432870368</v>
      </c>
      <c r="T2418" s="10">
        <f t="shared" si="151"/>
        <v>42077.291666666664</v>
      </c>
    </row>
    <row r="2419" spans="1:20" ht="49" x14ac:dyDescent="0.25">
      <c r="A2419" s="6">
        <f t="shared" si="148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41831.550775462958</v>
      </c>
      <c r="T2419" s="10">
        <f t="shared" si="151"/>
        <v>41861.550775462958</v>
      </c>
    </row>
    <row r="2420" spans="1:20" ht="18" x14ac:dyDescent="0.25">
      <c r="A2420" s="6">
        <f t="shared" si="148"/>
        <v>1.9999999999997797E-2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42027.523657407401</v>
      </c>
      <c r="T2420" s="10">
        <f t="shared" si="151"/>
        <v>42087.481990740744</v>
      </c>
    </row>
    <row r="2421" spans="1:20" ht="49" x14ac:dyDescent="0.25">
      <c r="A2421" s="6">
        <f t="shared" si="148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41993.404965277768</v>
      </c>
      <c r="T2421" s="10">
        <f t="shared" si="151"/>
        <v>42053.404965277768</v>
      </c>
    </row>
    <row r="2422" spans="1:20" ht="49" x14ac:dyDescent="0.25">
      <c r="A2422" s="6">
        <f t="shared" si="148"/>
        <v>14.825133372851218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41892.695543981477</v>
      </c>
      <c r="T2422" s="10">
        <f t="shared" si="151"/>
        <v>41952.737210648142</v>
      </c>
    </row>
    <row r="2423" spans="1:20" ht="33" x14ac:dyDescent="0.25">
      <c r="A2423" s="6">
        <f t="shared" si="148"/>
        <v>1.6666666666664831E-2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42026.354120370372</v>
      </c>
      <c r="T2423" s="10">
        <f t="shared" si="151"/>
        <v>42056.354120370372</v>
      </c>
    </row>
    <row r="2424" spans="1:20" ht="33" x14ac:dyDescent="0.25">
      <c r="A2424" s="6">
        <f t="shared" si="148"/>
        <v>0.20000000000000018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42044.391620370363</v>
      </c>
      <c r="T2424" s="10">
        <f t="shared" si="151"/>
        <v>42074.349953703706</v>
      </c>
    </row>
    <row r="2425" spans="1:20" ht="49" x14ac:dyDescent="0.25">
      <c r="A2425" s="6">
        <f t="shared" si="148"/>
        <v>1.3333333333331865E-2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41974.371412037035</v>
      </c>
      <c r="T2425" s="10">
        <f t="shared" si="151"/>
        <v>42004.371412037035</v>
      </c>
    </row>
    <row r="2426" spans="1:20" ht="33" x14ac:dyDescent="0.25">
      <c r="A2426" s="6">
        <f t="shared" si="148"/>
        <v>1.2399999999999967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41909.559120370366</v>
      </c>
      <c r="T2426" s="10">
        <f t="shared" si="151"/>
        <v>41939.559120370366</v>
      </c>
    </row>
    <row r="2427" spans="1:20" ht="49" x14ac:dyDescent="0.25">
      <c r="A2427" s="6">
        <f t="shared" si="148"/>
        <v>2.8571428571433355E-2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42502.580428240741</v>
      </c>
      <c r="T2427" s="10">
        <f t="shared" si="151"/>
        <v>42517.586111111108</v>
      </c>
    </row>
    <row r="2428" spans="1:20" ht="49" x14ac:dyDescent="0.25">
      <c r="A2428" s="6">
        <f t="shared" si="148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42163.836712962955</v>
      </c>
      <c r="T2428" s="10">
        <f t="shared" si="151"/>
        <v>42223.836712962955</v>
      </c>
    </row>
    <row r="2429" spans="1:20" ht="33" x14ac:dyDescent="0.25">
      <c r="A2429" s="6">
        <f t="shared" si="148"/>
        <v>2.0000000000020002E-3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42411.98533564814</v>
      </c>
      <c r="T2429" s="10">
        <f t="shared" si="151"/>
        <v>42451.943668981483</v>
      </c>
    </row>
    <row r="2430" spans="1:20" ht="33" x14ac:dyDescent="0.25">
      <c r="A2430" s="6">
        <f t="shared" si="148"/>
        <v>2.8571428571377844E-3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42045.450821759259</v>
      </c>
      <c r="T2430" s="10">
        <f t="shared" si="151"/>
        <v>42075.409155092588</v>
      </c>
    </row>
    <row r="2431" spans="1:20" ht="49" x14ac:dyDescent="0.25">
      <c r="A2431" s="6">
        <f t="shared" si="148"/>
        <v>1.4321428571428596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42734.545902777776</v>
      </c>
      <c r="T2431" s="10">
        <f t="shared" si="151"/>
        <v>42771.363888888889</v>
      </c>
    </row>
    <row r="2432" spans="1:20" ht="49" x14ac:dyDescent="0.25">
      <c r="A2432" s="6">
        <f t="shared" si="148"/>
        <v>0.70000000000000062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42381.797499999993</v>
      </c>
      <c r="T2432" s="10">
        <f t="shared" si="151"/>
        <v>42411.797499999993</v>
      </c>
    </row>
    <row r="2433" spans="1:20" ht="33" x14ac:dyDescent="0.25">
      <c r="A2433" s="6">
        <f t="shared" si="148"/>
        <v>2.0000000000020002E-3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42488.766354166662</v>
      </c>
      <c r="T2433" s="10">
        <f t="shared" si="151"/>
        <v>42548.766354166662</v>
      </c>
    </row>
    <row r="2434" spans="1:20" ht="49" x14ac:dyDescent="0.25">
      <c r="A2434" s="6">
        <f t="shared" si="148"/>
        <v>1.4285714285711126E-2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42040.885381944441</v>
      </c>
      <c r="T2434" s="10">
        <f t="shared" si="151"/>
        <v>42070.885381944441</v>
      </c>
    </row>
    <row r="2435" spans="1:20" ht="49" x14ac:dyDescent="0.25">
      <c r="A2435" s="6">
        <f t="shared" ref="A2435:A2498" si="152">((F2435-E2435)/E2435+1)*100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t="e">
        <f t="shared" ref="P2435:P2498" si="153">F2435/M2435</f>
        <v>#DIV/0!</v>
      </c>
      <c r="Q2435" t="s">
        <v>8336</v>
      </c>
      <c r="R2435" t="s">
        <v>8337</v>
      </c>
      <c r="S2435" s="10">
        <f t="shared" ref="S2435:S2498" si="154">(((K2435/60)/60)/24)+DATE(1970,1,1)+(-8/24)</f>
        <v>42397.566469907404</v>
      </c>
      <c r="T2435" s="10">
        <f t="shared" ref="T2435:T2498" si="155">(((J2435/60)/60)/24)+DATE(1970,1,1)+(-8/24)</f>
        <v>42427.566469907404</v>
      </c>
    </row>
    <row r="2436" spans="1:20" ht="49" x14ac:dyDescent="0.25">
      <c r="A2436" s="6">
        <f t="shared" si="152"/>
        <v>0.12999999999999678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42179.852708333325</v>
      </c>
      <c r="T2436" s="10">
        <f t="shared" si="155"/>
        <v>42219.852708333325</v>
      </c>
    </row>
    <row r="2437" spans="1:20" ht="49" x14ac:dyDescent="0.25">
      <c r="A2437" s="6">
        <f t="shared" si="152"/>
        <v>0.48960000000000115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42251.944282407399</v>
      </c>
      <c r="T2437" s="10">
        <f t="shared" si="155"/>
        <v>42281.944282407399</v>
      </c>
    </row>
    <row r="2438" spans="1:20" ht="49" x14ac:dyDescent="0.25">
      <c r="A2438" s="6">
        <f t="shared" si="152"/>
        <v>3.8461538461542766E-2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42338.282060185178</v>
      </c>
      <c r="T2438" s="10">
        <f t="shared" si="155"/>
        <v>42398.282060185178</v>
      </c>
    </row>
    <row r="2439" spans="1:20" ht="49" x14ac:dyDescent="0.25">
      <c r="A2439" s="6">
        <f t="shared" si="152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42031.631805555553</v>
      </c>
      <c r="T2439" s="10">
        <f t="shared" si="155"/>
        <v>42080.416666666664</v>
      </c>
    </row>
    <row r="2440" spans="1:20" ht="49" x14ac:dyDescent="0.25">
      <c r="A2440" s="6">
        <f t="shared" si="152"/>
        <v>0.33333333333332993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42285.581736111104</v>
      </c>
      <c r="T2440" s="10">
        <f t="shared" si="155"/>
        <v>42345.623402777775</v>
      </c>
    </row>
    <row r="2441" spans="1:20" ht="49" x14ac:dyDescent="0.25">
      <c r="A2441" s="6">
        <f t="shared" si="152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42265.485289351847</v>
      </c>
      <c r="T2441" s="10">
        <f t="shared" si="155"/>
        <v>42295.485289351847</v>
      </c>
    </row>
    <row r="2442" spans="1:20" ht="33" x14ac:dyDescent="0.25">
      <c r="A2442" s="6">
        <f t="shared" si="152"/>
        <v>0.20000000000000018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42383.566122685181</v>
      </c>
      <c r="T2442" s="10">
        <f t="shared" si="155"/>
        <v>42413.566122685181</v>
      </c>
    </row>
    <row r="2443" spans="1:20" ht="33" x14ac:dyDescent="0.25">
      <c r="A2443" s="6">
        <f t="shared" si="152"/>
        <v>107.88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42186.792291666665</v>
      </c>
      <c r="T2443" s="10">
        <f t="shared" si="155"/>
        <v>42207.874305555553</v>
      </c>
    </row>
    <row r="2444" spans="1:20" ht="33" x14ac:dyDescent="0.25">
      <c r="A2444" s="6">
        <f t="shared" si="152"/>
        <v>125.94166666666666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42052.333657407398</v>
      </c>
      <c r="T2444" s="10">
        <f t="shared" si="155"/>
        <v>42082.291990740741</v>
      </c>
    </row>
    <row r="2445" spans="1:20" ht="49" x14ac:dyDescent="0.25">
      <c r="A2445" s="6">
        <f t="shared" si="152"/>
        <v>202.51495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41836.291921296295</v>
      </c>
      <c r="T2445" s="10">
        <f t="shared" si="155"/>
        <v>41866.291921296295</v>
      </c>
    </row>
    <row r="2446" spans="1:20" ht="49" x14ac:dyDescent="0.25">
      <c r="A2446" s="6">
        <f t="shared" si="152"/>
        <v>108.60000000000001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42485.42119212963</v>
      </c>
      <c r="T2446" s="10">
        <f t="shared" si="155"/>
        <v>42515.42119212963</v>
      </c>
    </row>
    <row r="2447" spans="1:20" ht="65" x14ac:dyDescent="0.25">
      <c r="A2447" s="6">
        <f t="shared" si="152"/>
        <v>172.8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42242.856724537036</v>
      </c>
      <c r="T2447" s="10">
        <f t="shared" si="155"/>
        <v>42272.856724537036</v>
      </c>
    </row>
    <row r="2448" spans="1:20" ht="49" x14ac:dyDescent="0.25">
      <c r="A2448" s="6">
        <f t="shared" si="152"/>
        <v>167.98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42670.269340277773</v>
      </c>
      <c r="T2448" s="10">
        <f t="shared" si="155"/>
        <v>42700.311006944445</v>
      </c>
    </row>
    <row r="2449" spans="1:20" ht="49" x14ac:dyDescent="0.25">
      <c r="A2449" s="6">
        <f t="shared" si="152"/>
        <v>427.20000000000005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42654.13649305555</v>
      </c>
      <c r="T2449" s="10">
        <f t="shared" si="155"/>
        <v>42685.833333333336</v>
      </c>
    </row>
    <row r="2450" spans="1:20" ht="49" x14ac:dyDescent="0.25">
      <c r="A2450" s="6">
        <f t="shared" si="152"/>
        <v>107.5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42606.982789351845</v>
      </c>
      <c r="T2450" s="10">
        <f t="shared" si="155"/>
        <v>42612.9</v>
      </c>
    </row>
    <row r="2451" spans="1:20" ht="49" x14ac:dyDescent="0.25">
      <c r="A2451" s="6">
        <f t="shared" si="152"/>
        <v>108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41942.809201388889</v>
      </c>
      <c r="T2451" s="10">
        <f t="shared" si="155"/>
        <v>41972.850868055553</v>
      </c>
    </row>
    <row r="2452" spans="1:20" ht="49" x14ac:dyDescent="0.25">
      <c r="A2452" s="6">
        <f t="shared" si="152"/>
        <v>101.53353333333335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41901.739074074074</v>
      </c>
      <c r="T2452" s="10">
        <f t="shared" si="155"/>
        <v>41939.799305555556</v>
      </c>
    </row>
    <row r="2453" spans="1:20" ht="49" x14ac:dyDescent="0.25">
      <c r="A2453" s="6">
        <f t="shared" si="152"/>
        <v>115.45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42779.575115740743</v>
      </c>
      <c r="T2453" s="10">
        <f t="shared" si="155"/>
        <v>42799.575115740743</v>
      </c>
    </row>
    <row r="2454" spans="1:20" ht="49" x14ac:dyDescent="0.25">
      <c r="A2454" s="6">
        <f t="shared" si="152"/>
        <v>133.5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42338.510416666664</v>
      </c>
      <c r="T2454" s="10">
        <f t="shared" si="155"/>
        <v>42367.624999999993</v>
      </c>
    </row>
    <row r="2455" spans="1:20" ht="49" x14ac:dyDescent="0.25">
      <c r="A2455" s="6">
        <f t="shared" si="152"/>
        <v>154.70000000000002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42738.358900462961</v>
      </c>
      <c r="T2455" s="10">
        <f t="shared" si="155"/>
        <v>42768.358900462961</v>
      </c>
    </row>
    <row r="2456" spans="1:20" ht="49" x14ac:dyDescent="0.25">
      <c r="A2456" s="6">
        <f t="shared" si="152"/>
        <v>100.84571428571429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42769.86814814814</v>
      </c>
      <c r="T2456" s="10">
        <f t="shared" si="155"/>
        <v>42804.86814814814</v>
      </c>
    </row>
    <row r="2457" spans="1:20" ht="49" x14ac:dyDescent="0.25">
      <c r="A2457" s="6">
        <f t="shared" si="152"/>
        <v>181.99999999999997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42452.448495370372</v>
      </c>
      <c r="T2457" s="10">
        <f t="shared" si="155"/>
        <v>42480.448495370372</v>
      </c>
    </row>
    <row r="2458" spans="1:20" ht="49" x14ac:dyDescent="0.25">
      <c r="A2458" s="6">
        <f t="shared" si="152"/>
        <v>180.86666666666667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42761.627766203703</v>
      </c>
      <c r="T2458" s="10">
        <f t="shared" si="155"/>
        <v>42791.627766203703</v>
      </c>
    </row>
    <row r="2459" spans="1:20" ht="49" x14ac:dyDescent="0.25">
      <c r="A2459" s="6">
        <f t="shared" si="152"/>
        <v>102.30434782608695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42423.269166666665</v>
      </c>
      <c r="T2459" s="10">
        <f t="shared" si="155"/>
        <v>42453.227500000001</v>
      </c>
    </row>
    <row r="2460" spans="1:20" ht="49" x14ac:dyDescent="0.25">
      <c r="A2460" s="6">
        <f t="shared" si="152"/>
        <v>110.17999999999999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42495.538402777776</v>
      </c>
      <c r="T2460" s="10">
        <f t="shared" si="155"/>
        <v>42530.458333333336</v>
      </c>
    </row>
    <row r="2461" spans="1:20" ht="49" x14ac:dyDescent="0.25">
      <c r="A2461" s="6">
        <f t="shared" si="152"/>
        <v>102.25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42407.304224537038</v>
      </c>
      <c r="T2461" s="10">
        <f t="shared" si="155"/>
        <v>42452.262557870366</v>
      </c>
    </row>
    <row r="2462" spans="1:20" ht="49" x14ac:dyDescent="0.25">
      <c r="A2462" s="6">
        <f t="shared" si="152"/>
        <v>100.78823529411764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42703.853784722225</v>
      </c>
      <c r="T2462" s="10">
        <f t="shared" si="155"/>
        <v>42737.845138888886</v>
      </c>
    </row>
    <row r="2463" spans="1:20" ht="49" x14ac:dyDescent="0.25">
      <c r="A2463" s="6">
        <f t="shared" si="152"/>
        <v>103.8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40783.679363425923</v>
      </c>
      <c r="T2463" s="10">
        <f t="shared" si="155"/>
        <v>40816.791666666664</v>
      </c>
    </row>
    <row r="2464" spans="1:20" ht="49" x14ac:dyDescent="0.25">
      <c r="A2464" s="6">
        <f t="shared" si="152"/>
        <v>110.70833333333334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41088.852962962963</v>
      </c>
      <c r="T2464" s="10">
        <f t="shared" si="155"/>
        <v>41108.852962962963</v>
      </c>
    </row>
    <row r="2465" spans="1:20" ht="18" x14ac:dyDescent="0.25">
      <c r="A2465" s="6">
        <f t="shared" si="152"/>
        <v>116.25000000000001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41340.778067129628</v>
      </c>
      <c r="T2465" s="10">
        <f t="shared" si="155"/>
        <v>41380.458333333328</v>
      </c>
    </row>
    <row r="2466" spans="1:20" ht="49" x14ac:dyDescent="0.25">
      <c r="A2466" s="6">
        <f t="shared" si="152"/>
        <v>111.1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42248.567094907405</v>
      </c>
      <c r="T2466" s="10">
        <f t="shared" si="155"/>
        <v>42277.478472222218</v>
      </c>
    </row>
    <row r="2467" spans="1:20" ht="33" x14ac:dyDescent="0.25">
      <c r="A2467" s="6">
        <f t="shared" si="152"/>
        <v>180.14285714285714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41145.385972222219</v>
      </c>
      <c r="T2467" s="10">
        <f t="shared" si="155"/>
        <v>41175.385972222219</v>
      </c>
    </row>
    <row r="2468" spans="1:20" ht="49" x14ac:dyDescent="0.25">
      <c r="A2468" s="6">
        <f t="shared" si="152"/>
        <v>100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41372.769131944442</v>
      </c>
      <c r="T2468" s="10">
        <f t="shared" si="155"/>
        <v>41402.769131944442</v>
      </c>
    </row>
    <row r="2469" spans="1:20" ht="49" x14ac:dyDescent="0.25">
      <c r="A2469" s="6">
        <f t="shared" si="152"/>
        <v>118.5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41025.540868055556</v>
      </c>
      <c r="T2469" s="10">
        <f t="shared" si="155"/>
        <v>41039.375</v>
      </c>
    </row>
    <row r="2470" spans="1:20" ht="33" x14ac:dyDescent="0.25">
      <c r="A2470" s="6">
        <f t="shared" si="152"/>
        <v>107.21700000000001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41173.820844907401</v>
      </c>
      <c r="T2470" s="10">
        <f t="shared" si="155"/>
        <v>41209.875</v>
      </c>
    </row>
    <row r="2471" spans="1:20" ht="49" x14ac:dyDescent="0.25">
      <c r="A2471" s="6">
        <f t="shared" si="152"/>
        <v>113.66666666666667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40557.096400462957</v>
      </c>
      <c r="T2471" s="10">
        <f t="shared" si="155"/>
        <v>40582.096400462957</v>
      </c>
    </row>
    <row r="2472" spans="1:20" ht="49" x14ac:dyDescent="0.25">
      <c r="A2472" s="6">
        <f t="shared" si="152"/>
        <v>103.16400000000002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41022.741377314815</v>
      </c>
      <c r="T2472" s="10">
        <f t="shared" si="155"/>
        <v>41052.741377314815</v>
      </c>
    </row>
    <row r="2473" spans="1:20" ht="49" x14ac:dyDescent="0.25">
      <c r="A2473" s="6">
        <f t="shared" si="152"/>
        <v>128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40893.659629629627</v>
      </c>
      <c r="T2473" s="10">
        <f t="shared" si="155"/>
        <v>40933.659629629627</v>
      </c>
    </row>
    <row r="2474" spans="1:20" ht="49" x14ac:dyDescent="0.25">
      <c r="A2474" s="6">
        <f t="shared" si="152"/>
        <v>135.76026666666667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40353.782175925924</v>
      </c>
      <c r="T2474" s="10">
        <f t="shared" si="155"/>
        <v>40424.710416666661</v>
      </c>
    </row>
    <row r="2475" spans="1:20" ht="49" x14ac:dyDescent="0.25">
      <c r="A2475" s="6">
        <f t="shared" si="152"/>
        <v>100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41193.415150462963</v>
      </c>
      <c r="T2475" s="10">
        <f t="shared" si="155"/>
        <v>41223.456817129627</v>
      </c>
    </row>
    <row r="2476" spans="1:20" ht="49" x14ac:dyDescent="0.25">
      <c r="A2476" s="6">
        <f t="shared" si="152"/>
        <v>100.00360000000002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40416.67796296296</v>
      </c>
      <c r="T2476" s="10">
        <f t="shared" si="155"/>
        <v>40461.67796296296</v>
      </c>
    </row>
    <row r="2477" spans="1:20" ht="33" x14ac:dyDescent="0.25">
      <c r="A2477" s="6">
        <f t="shared" si="152"/>
        <v>104.71999999999998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40309.954340277778</v>
      </c>
      <c r="T2477" s="10">
        <f t="shared" si="155"/>
        <v>40369.583333333328</v>
      </c>
    </row>
    <row r="2478" spans="1:20" ht="49" x14ac:dyDescent="0.25">
      <c r="A2478" s="6">
        <f t="shared" si="152"/>
        <v>105.02249999999999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41912.995023148142</v>
      </c>
      <c r="T2478" s="10">
        <f t="shared" si="155"/>
        <v>41946.036689814813</v>
      </c>
    </row>
    <row r="2479" spans="1:20" ht="33" x14ac:dyDescent="0.25">
      <c r="A2479" s="6">
        <f t="shared" si="152"/>
        <v>171.33333333333334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41088.358159722222</v>
      </c>
      <c r="T2479" s="10">
        <f t="shared" si="155"/>
        <v>41133.358159722222</v>
      </c>
    </row>
    <row r="2480" spans="1:20" ht="49" x14ac:dyDescent="0.25">
      <c r="A2480" s="6">
        <f t="shared" si="152"/>
        <v>127.49999999999999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41257.617048611108</v>
      </c>
      <c r="T2480" s="10">
        <f t="shared" si="155"/>
        <v>41287.617048611108</v>
      </c>
    </row>
    <row r="2481" spans="1:20" ht="33" x14ac:dyDescent="0.25">
      <c r="A2481" s="6">
        <f t="shared" si="152"/>
        <v>133.44333333333333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41107.393449074072</v>
      </c>
      <c r="T2481" s="10">
        <f t="shared" si="155"/>
        <v>41117.75</v>
      </c>
    </row>
    <row r="2482" spans="1:20" ht="49" x14ac:dyDescent="0.25">
      <c r="A2482" s="6">
        <f t="shared" si="152"/>
        <v>100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42227.602824074071</v>
      </c>
      <c r="T2482" s="10">
        <f t="shared" si="155"/>
        <v>42287.602824074071</v>
      </c>
    </row>
    <row r="2483" spans="1:20" ht="49" x14ac:dyDescent="0.25">
      <c r="A2483" s="6">
        <f t="shared" si="152"/>
        <v>112.91099999999999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40999.312592592592</v>
      </c>
      <c r="T2483" s="10">
        <f t="shared" si="155"/>
        <v>41029.312592592592</v>
      </c>
    </row>
    <row r="2484" spans="1:20" ht="49" x14ac:dyDescent="0.25">
      <c r="A2484" s="6">
        <f t="shared" si="152"/>
        <v>100.1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40711.448877314811</v>
      </c>
      <c r="T2484" s="10">
        <f t="shared" si="155"/>
        <v>40756.448877314811</v>
      </c>
    </row>
    <row r="2485" spans="1:20" ht="33" x14ac:dyDescent="0.25">
      <c r="A2485" s="6">
        <f t="shared" si="152"/>
        <v>113.72727272727272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40970.416701388887</v>
      </c>
      <c r="T2485" s="10">
        <f t="shared" si="155"/>
        <v>41030.375034722223</v>
      </c>
    </row>
    <row r="2486" spans="1:20" ht="49" x14ac:dyDescent="0.25">
      <c r="A2486" s="6">
        <f t="shared" si="152"/>
        <v>119.31742857142855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40771.583368055552</v>
      </c>
      <c r="T2486" s="10">
        <f t="shared" si="155"/>
        <v>40801.583368055552</v>
      </c>
    </row>
    <row r="2487" spans="1:20" ht="49" x14ac:dyDescent="0.25">
      <c r="A2487" s="6">
        <f t="shared" si="152"/>
        <v>103.25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40793.665266203701</v>
      </c>
      <c r="T2487" s="10">
        <f t="shared" si="155"/>
        <v>40828.665266203701</v>
      </c>
    </row>
    <row r="2488" spans="1:20" ht="49" x14ac:dyDescent="0.25">
      <c r="A2488" s="6">
        <f t="shared" si="152"/>
        <v>265.66666666666669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40991.374722222223</v>
      </c>
      <c r="T2488" s="10">
        <f t="shared" si="155"/>
        <v>41021.374722222223</v>
      </c>
    </row>
    <row r="2489" spans="1:20" ht="49" x14ac:dyDescent="0.25">
      <c r="A2489" s="6">
        <f t="shared" si="152"/>
        <v>100.05066666666667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41025.749965277777</v>
      </c>
      <c r="T2489" s="10">
        <f t="shared" si="155"/>
        <v>41055.749965277777</v>
      </c>
    </row>
    <row r="2490" spans="1:20" ht="49" x14ac:dyDescent="0.25">
      <c r="A2490" s="6">
        <f t="shared" si="152"/>
        <v>106.69999999999999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40833.299861111111</v>
      </c>
      <c r="T2490" s="10">
        <f t="shared" si="155"/>
        <v>40863.341527777775</v>
      </c>
    </row>
    <row r="2491" spans="1:20" ht="49" x14ac:dyDescent="0.25">
      <c r="A2491" s="6">
        <f t="shared" si="152"/>
        <v>133.67142857142858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41373.356932870367</v>
      </c>
      <c r="T2491" s="10">
        <f t="shared" si="155"/>
        <v>41403.356932870367</v>
      </c>
    </row>
    <row r="2492" spans="1:20" ht="49" x14ac:dyDescent="0.25">
      <c r="A2492" s="6">
        <f t="shared" si="152"/>
        <v>121.39999999999999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41022.894398148142</v>
      </c>
      <c r="T2492" s="10">
        <f t="shared" si="155"/>
        <v>41082.894398148142</v>
      </c>
    </row>
    <row r="2493" spans="1:20" ht="49" x14ac:dyDescent="0.25">
      <c r="A2493" s="6">
        <f t="shared" si="152"/>
        <v>103.2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40542.505949074075</v>
      </c>
      <c r="T2493" s="10">
        <f t="shared" si="155"/>
        <v>40558.743749999994</v>
      </c>
    </row>
    <row r="2494" spans="1:20" ht="33" x14ac:dyDescent="0.25">
      <c r="A2494" s="6">
        <f t="shared" si="152"/>
        <v>125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41024.652638888889</v>
      </c>
      <c r="T2494" s="10">
        <f t="shared" si="155"/>
        <v>41076.082638888889</v>
      </c>
    </row>
    <row r="2495" spans="1:20" ht="49" x14ac:dyDescent="0.25">
      <c r="A2495" s="6">
        <f t="shared" si="152"/>
        <v>128.69999999999999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41347.834953703699</v>
      </c>
      <c r="T2495" s="10">
        <f t="shared" si="155"/>
        <v>41392.834953703699</v>
      </c>
    </row>
    <row r="2496" spans="1:20" ht="49" x14ac:dyDescent="0.25">
      <c r="A2496" s="6">
        <f t="shared" si="152"/>
        <v>101.00533333333333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41022.311851851846</v>
      </c>
      <c r="T2496" s="10">
        <f t="shared" si="155"/>
        <v>41052.311851851846</v>
      </c>
    </row>
    <row r="2497" spans="1:20" ht="49" x14ac:dyDescent="0.25">
      <c r="A2497" s="6">
        <f t="shared" si="152"/>
        <v>127.53666666666668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41036.613136574073</v>
      </c>
      <c r="T2497" s="10">
        <f t="shared" si="155"/>
        <v>41066.613136574073</v>
      </c>
    </row>
    <row r="2498" spans="1:20" ht="33" x14ac:dyDescent="0.25">
      <c r="A2498" s="6">
        <f t="shared" si="152"/>
        <v>100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41327.663101851853</v>
      </c>
      <c r="T2498" s="10">
        <f t="shared" si="155"/>
        <v>41362.621435185181</v>
      </c>
    </row>
    <row r="2499" spans="1:20" ht="49" x14ac:dyDescent="0.25">
      <c r="A2499" s="6">
        <f t="shared" ref="A2499:A2562" si="156">((F2499-E2499)/E2499+1)*100</f>
        <v>112.77149999999997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>
        <f t="shared" ref="P2499:P2562" si="157">F2499/M2499</f>
        <v>80.551071428571419</v>
      </c>
      <c r="Q2499" t="s">
        <v>8325</v>
      </c>
      <c r="R2499" t="s">
        <v>8329</v>
      </c>
      <c r="S2499" s="10">
        <f t="shared" ref="S2499:S2562" si="158">(((K2499/60)/60)/24)+DATE(1970,1,1)+(-8/24)</f>
        <v>40730.545578703699</v>
      </c>
      <c r="T2499" s="10">
        <f t="shared" ref="T2499:T2562" si="159">(((J2499/60)/60)/24)+DATE(1970,1,1)+(-8/24)</f>
        <v>40760.545578703699</v>
      </c>
    </row>
    <row r="2500" spans="1:20" ht="49" x14ac:dyDescent="0.25">
      <c r="A2500" s="6">
        <f t="shared" si="156"/>
        <v>105.60000000000001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42017.634108796294</v>
      </c>
      <c r="T2500" s="10">
        <f t="shared" si="159"/>
        <v>42031.634108796294</v>
      </c>
    </row>
    <row r="2501" spans="1:20" ht="49" x14ac:dyDescent="0.25">
      <c r="A2501" s="6">
        <f t="shared" si="156"/>
        <v>202.625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41226.315243055549</v>
      </c>
      <c r="T2501" s="10">
        <f t="shared" si="159"/>
        <v>41274.416666666664</v>
      </c>
    </row>
    <row r="2502" spans="1:20" ht="49" x14ac:dyDescent="0.25">
      <c r="A2502" s="6">
        <f t="shared" si="156"/>
        <v>113.33333333333333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41053.439525462964</v>
      </c>
      <c r="T2502" s="10">
        <f t="shared" si="159"/>
        <v>41083.439525462964</v>
      </c>
    </row>
    <row r="2503" spans="1:20" ht="49" x14ac:dyDescent="0.25">
      <c r="A2503" s="6">
        <f t="shared" si="156"/>
        <v>2.5545454545454538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42244.443333333329</v>
      </c>
      <c r="T2503" s="10">
        <f t="shared" si="159"/>
        <v>42274.443333333329</v>
      </c>
    </row>
    <row r="2504" spans="1:20" ht="49" x14ac:dyDescent="0.25">
      <c r="A2504" s="6">
        <f t="shared" si="156"/>
        <v>7.8181818181821683E-2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41858.492106481477</v>
      </c>
      <c r="T2504" s="10">
        <f t="shared" si="159"/>
        <v>41903.492106481477</v>
      </c>
    </row>
    <row r="2505" spans="1:20" ht="49" x14ac:dyDescent="0.25">
      <c r="A2505" s="6">
        <f t="shared" si="156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42498.566064814811</v>
      </c>
      <c r="T2505" s="10">
        <f t="shared" si="159"/>
        <v>42528.54583333333</v>
      </c>
    </row>
    <row r="2506" spans="1:20" ht="33" x14ac:dyDescent="0.25">
      <c r="A2506" s="6">
        <f t="shared" si="156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41927.682106481479</v>
      </c>
      <c r="T2506" s="10">
        <f t="shared" si="159"/>
        <v>41957.723773148151</v>
      </c>
    </row>
    <row r="2507" spans="1:20" ht="65" x14ac:dyDescent="0.25">
      <c r="A2507" s="6">
        <f t="shared" si="156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42046.722407407404</v>
      </c>
      <c r="T2507" s="10">
        <f t="shared" si="159"/>
        <v>42076.68074074074</v>
      </c>
    </row>
    <row r="2508" spans="1:20" ht="49" x14ac:dyDescent="0.25">
      <c r="A2508" s="6">
        <f t="shared" si="156"/>
        <v>0.60000000000000053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42257.963761574072</v>
      </c>
      <c r="T2508" s="10">
        <f t="shared" si="159"/>
        <v>42280.541666666664</v>
      </c>
    </row>
    <row r="2509" spans="1:20" ht="18" x14ac:dyDescent="0.25">
      <c r="A2509" s="6">
        <f t="shared" si="156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42104.739629629628</v>
      </c>
      <c r="T2509" s="10">
        <f t="shared" si="159"/>
        <v>42134.739629629628</v>
      </c>
    </row>
    <row r="2510" spans="1:20" ht="49" x14ac:dyDescent="0.25">
      <c r="A2510" s="6">
        <f t="shared" si="156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41835.618449074071</v>
      </c>
      <c r="T2510" s="10">
        <f t="shared" si="159"/>
        <v>41865.618449074071</v>
      </c>
    </row>
    <row r="2511" spans="1:20" ht="49" x14ac:dyDescent="0.25">
      <c r="A2511" s="6">
        <f t="shared" si="156"/>
        <v>1.0526315789473717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42058.476261574069</v>
      </c>
      <c r="T2511" s="10">
        <f t="shared" si="159"/>
        <v>42114.434594907405</v>
      </c>
    </row>
    <row r="2512" spans="1:20" ht="49" x14ac:dyDescent="0.25">
      <c r="A2512" s="6">
        <f t="shared" si="156"/>
        <v>0.14999999999999458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42078.66402777777</v>
      </c>
      <c r="T2512" s="10">
        <f t="shared" si="159"/>
        <v>42138.66402777777</v>
      </c>
    </row>
    <row r="2513" spans="1:20" ht="49" x14ac:dyDescent="0.25">
      <c r="A2513" s="6">
        <f t="shared" si="156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42371.113576388881</v>
      </c>
      <c r="T2513" s="10">
        <f t="shared" si="159"/>
        <v>42401.113576388881</v>
      </c>
    </row>
    <row r="2514" spans="1:20" ht="49" x14ac:dyDescent="0.25">
      <c r="A2514" s="6">
        <f t="shared" si="156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41971.543530092589</v>
      </c>
      <c r="T2514" s="10">
        <f t="shared" si="159"/>
        <v>41986.543530092589</v>
      </c>
    </row>
    <row r="2515" spans="1:20" ht="49" x14ac:dyDescent="0.25">
      <c r="A2515" s="6">
        <f t="shared" si="156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42731.673483796294</v>
      </c>
      <c r="T2515" s="10">
        <f t="shared" si="159"/>
        <v>42791.673483796294</v>
      </c>
    </row>
    <row r="2516" spans="1:20" ht="49" x14ac:dyDescent="0.25">
      <c r="A2516" s="6">
        <f t="shared" si="156"/>
        <v>1.749999999999996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41854.056446759256</v>
      </c>
      <c r="T2516" s="10">
        <f t="shared" si="159"/>
        <v>41871.056446759256</v>
      </c>
    </row>
    <row r="2517" spans="1:20" ht="49" x14ac:dyDescent="0.25">
      <c r="A2517" s="6">
        <f t="shared" si="156"/>
        <v>18.600000000000005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42027.50640046296</v>
      </c>
      <c r="T2517" s="10">
        <f t="shared" si="159"/>
        <v>42057.50640046296</v>
      </c>
    </row>
    <row r="2518" spans="1:20" ht="49" x14ac:dyDescent="0.25">
      <c r="A2518" s="6">
        <f t="shared" si="156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41942.320046296292</v>
      </c>
      <c r="T2518" s="10">
        <f t="shared" si="159"/>
        <v>41972.361712962964</v>
      </c>
    </row>
    <row r="2519" spans="1:20" ht="49" x14ac:dyDescent="0.25">
      <c r="A2519" s="6">
        <f t="shared" si="156"/>
        <v>9.8166666666666629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42052.469097222223</v>
      </c>
      <c r="T2519" s="10">
        <f t="shared" si="159"/>
        <v>42082.427430555552</v>
      </c>
    </row>
    <row r="2520" spans="1:20" ht="49" x14ac:dyDescent="0.25">
      <c r="A2520" s="6">
        <f t="shared" si="156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41926.347546296296</v>
      </c>
      <c r="T2520" s="10">
        <f t="shared" si="159"/>
        <v>41956.38921296296</v>
      </c>
    </row>
    <row r="2521" spans="1:20" ht="33" x14ac:dyDescent="0.25">
      <c r="A2521" s="6">
        <f t="shared" si="156"/>
        <v>4.3333333333328561E-2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41808.821805555555</v>
      </c>
      <c r="T2521" s="10">
        <f t="shared" si="159"/>
        <v>41838.821805555555</v>
      </c>
    </row>
    <row r="2522" spans="1:20" ht="49" x14ac:dyDescent="0.25">
      <c r="A2522" s="6">
        <f t="shared" si="156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42612.267187500001</v>
      </c>
      <c r="T2522" s="10">
        <f t="shared" si="159"/>
        <v>42658.472916666658</v>
      </c>
    </row>
    <row r="2523" spans="1:20" ht="49" x14ac:dyDescent="0.25">
      <c r="A2523" s="6">
        <f t="shared" si="156"/>
        <v>109.48792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42269.63450231481</v>
      </c>
      <c r="T2523" s="10">
        <f t="shared" si="159"/>
        <v>42290.63450231481</v>
      </c>
    </row>
    <row r="2524" spans="1:20" ht="49" x14ac:dyDescent="0.25">
      <c r="A2524" s="6">
        <f t="shared" si="156"/>
        <v>100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42460.240277777775</v>
      </c>
      <c r="T2524" s="10">
        <f t="shared" si="159"/>
        <v>42482.286111111105</v>
      </c>
    </row>
    <row r="2525" spans="1:20" ht="49" x14ac:dyDescent="0.25">
      <c r="A2525" s="6">
        <f t="shared" si="156"/>
        <v>156.44444444444443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41930.642268518517</v>
      </c>
      <c r="T2525" s="10">
        <f t="shared" si="159"/>
        <v>41960.683935185189</v>
      </c>
    </row>
    <row r="2526" spans="1:20" ht="33" x14ac:dyDescent="0.25">
      <c r="A2526" s="6">
        <f t="shared" si="156"/>
        <v>101.6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41961.474039351851</v>
      </c>
      <c r="T2526" s="10">
        <f t="shared" si="159"/>
        <v>41993.854166666664</v>
      </c>
    </row>
    <row r="2527" spans="1:20" ht="49" x14ac:dyDescent="0.25">
      <c r="A2527" s="6">
        <f t="shared" si="156"/>
        <v>100.325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41058.511238425926</v>
      </c>
      <c r="T2527" s="10">
        <f t="shared" si="159"/>
        <v>41088.511238425926</v>
      </c>
    </row>
    <row r="2528" spans="1:20" ht="49" x14ac:dyDescent="0.25">
      <c r="A2528" s="6">
        <f t="shared" si="156"/>
        <v>112.94999999999999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41952.757800925923</v>
      </c>
      <c r="T2528" s="10">
        <f t="shared" si="159"/>
        <v>41980.874305555553</v>
      </c>
    </row>
    <row r="2529" spans="1:20" ht="49" x14ac:dyDescent="0.25">
      <c r="A2529" s="6">
        <f t="shared" si="156"/>
        <v>102.125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41546.417719907404</v>
      </c>
      <c r="T2529" s="10">
        <f t="shared" si="159"/>
        <v>41564.832638888889</v>
      </c>
    </row>
    <row r="2530" spans="1:20" ht="49" x14ac:dyDescent="0.25">
      <c r="A2530" s="6">
        <f t="shared" si="156"/>
        <v>107.24974999999999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42217.501192129632</v>
      </c>
      <c r="T2530" s="10">
        <f t="shared" si="159"/>
        <v>42236.124999999993</v>
      </c>
    </row>
    <row r="2531" spans="1:20" ht="33" x14ac:dyDescent="0.25">
      <c r="A2531" s="6">
        <f t="shared" si="156"/>
        <v>104.28333333333333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40947.747395833328</v>
      </c>
      <c r="T2531" s="10">
        <f t="shared" si="159"/>
        <v>40992.705729166664</v>
      </c>
    </row>
    <row r="2532" spans="1:20" ht="49" x14ac:dyDescent="0.25">
      <c r="A2532" s="6">
        <f t="shared" si="156"/>
        <v>100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42081.531307870369</v>
      </c>
      <c r="T2532" s="10">
        <f t="shared" si="159"/>
        <v>42113.868055555555</v>
      </c>
    </row>
    <row r="2533" spans="1:20" ht="49" x14ac:dyDescent="0.25">
      <c r="A2533" s="6">
        <f t="shared" si="156"/>
        <v>100.4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42208.346689814811</v>
      </c>
      <c r="T2533" s="10">
        <f t="shared" si="159"/>
        <v>42230.832638888889</v>
      </c>
    </row>
    <row r="2534" spans="1:20" ht="49" x14ac:dyDescent="0.25">
      <c r="A2534" s="6">
        <f t="shared" si="156"/>
        <v>126.125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41107.515810185185</v>
      </c>
      <c r="T2534" s="10">
        <f t="shared" si="159"/>
        <v>41137.515810185185</v>
      </c>
    </row>
    <row r="2535" spans="1:20" ht="49" x14ac:dyDescent="0.25">
      <c r="A2535" s="6">
        <f t="shared" si="156"/>
        <v>110.66666666666667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41304.417951388888</v>
      </c>
      <c r="T2535" s="10">
        <f t="shared" si="159"/>
        <v>41334.417453703703</v>
      </c>
    </row>
    <row r="2536" spans="1:20" ht="65" x14ac:dyDescent="0.25">
      <c r="A2536" s="6">
        <f t="shared" si="156"/>
        <v>105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40127.367037037038</v>
      </c>
      <c r="T2536" s="10">
        <f t="shared" si="159"/>
        <v>40178.916666666664</v>
      </c>
    </row>
    <row r="2537" spans="1:20" ht="18" x14ac:dyDescent="0.25">
      <c r="A2537" s="6">
        <f t="shared" si="156"/>
        <v>103.77499999999999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41943.457696759258</v>
      </c>
      <c r="T2537" s="10">
        <f t="shared" si="159"/>
        <v>41974.499363425923</v>
      </c>
    </row>
    <row r="2538" spans="1:20" ht="49" x14ac:dyDescent="0.25">
      <c r="A2538" s="6">
        <f t="shared" si="156"/>
        <v>115.99999999999999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41463.77275462963</v>
      </c>
      <c r="T2538" s="10">
        <f t="shared" si="159"/>
        <v>41484.77275462963</v>
      </c>
    </row>
    <row r="2539" spans="1:20" ht="49" x14ac:dyDescent="0.25">
      <c r="A2539" s="6">
        <f t="shared" si="156"/>
        <v>110.00000000000001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40696.315451388888</v>
      </c>
      <c r="T2539" s="10">
        <f t="shared" si="159"/>
        <v>40756.315451388888</v>
      </c>
    </row>
    <row r="2540" spans="1:20" ht="33" x14ac:dyDescent="0.25">
      <c r="A2540" s="6">
        <f t="shared" si="156"/>
        <v>113.01761111111111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41298.176631944443</v>
      </c>
      <c r="T2540" s="10">
        <f t="shared" si="159"/>
        <v>41328.874305555553</v>
      </c>
    </row>
    <row r="2541" spans="1:20" ht="49" x14ac:dyDescent="0.25">
      <c r="A2541" s="6">
        <f t="shared" si="156"/>
        <v>100.25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41977.568888888891</v>
      </c>
      <c r="T2541" s="10">
        <f t="shared" si="159"/>
        <v>42037.568888888891</v>
      </c>
    </row>
    <row r="2542" spans="1:20" ht="49" x14ac:dyDescent="0.25">
      <c r="A2542" s="6">
        <f t="shared" si="156"/>
        <v>103.4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40785.341678240737</v>
      </c>
      <c r="T2542" s="10">
        <f t="shared" si="159"/>
        <v>40845.341678240737</v>
      </c>
    </row>
    <row r="2543" spans="1:20" ht="49" x14ac:dyDescent="0.25">
      <c r="A2543" s="6">
        <f t="shared" si="156"/>
        <v>107.02857142857142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41483.115949074068</v>
      </c>
      <c r="T2543" s="10">
        <f t="shared" si="159"/>
        <v>41543.115949074068</v>
      </c>
    </row>
    <row r="2544" spans="1:20" ht="49" x14ac:dyDescent="0.25">
      <c r="A2544" s="6">
        <f t="shared" si="156"/>
        <v>103.57142857142858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41509.093252314815</v>
      </c>
      <c r="T2544" s="10">
        <f t="shared" si="159"/>
        <v>41547.832638888889</v>
      </c>
    </row>
    <row r="2545" spans="1:20" ht="49" x14ac:dyDescent="0.25">
      <c r="A2545" s="6">
        <f t="shared" si="156"/>
        <v>156.4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40513.774282407401</v>
      </c>
      <c r="T2545" s="10">
        <f t="shared" si="159"/>
        <v>40544.791666666664</v>
      </c>
    </row>
    <row r="2546" spans="1:20" ht="49" x14ac:dyDescent="0.25">
      <c r="A2546" s="6">
        <f t="shared" si="156"/>
        <v>100.82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41068.1871412037</v>
      </c>
      <c r="T2546" s="10">
        <f t="shared" si="159"/>
        <v>41098.1871412037</v>
      </c>
    </row>
    <row r="2547" spans="1:20" ht="49" x14ac:dyDescent="0.25">
      <c r="A2547" s="6">
        <f t="shared" si="156"/>
        <v>195.29999999999998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42026.804837962954</v>
      </c>
      <c r="T2547" s="10">
        <f t="shared" si="159"/>
        <v>42061.687499999993</v>
      </c>
    </row>
    <row r="2548" spans="1:20" ht="49" x14ac:dyDescent="0.25">
      <c r="A2548" s="6">
        <f t="shared" si="156"/>
        <v>111.71428571428572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41524.525219907402</v>
      </c>
      <c r="T2548" s="10">
        <f t="shared" si="159"/>
        <v>41551.875</v>
      </c>
    </row>
    <row r="2549" spans="1:20" ht="49" x14ac:dyDescent="0.25">
      <c r="A2549" s="6">
        <f t="shared" si="156"/>
        <v>119.85454545454546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40973.439849537033</v>
      </c>
      <c r="T2549" s="10">
        <f t="shared" si="159"/>
        <v>41003.398182870369</v>
      </c>
    </row>
    <row r="2550" spans="1:20" ht="49" x14ac:dyDescent="0.25">
      <c r="A2550" s="6">
        <f t="shared" si="156"/>
        <v>101.85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42618.292094907411</v>
      </c>
      <c r="T2550" s="10">
        <f t="shared" si="159"/>
        <v>42642.852083333331</v>
      </c>
    </row>
    <row r="2551" spans="1:20" ht="49" x14ac:dyDescent="0.25">
      <c r="A2551" s="6">
        <f t="shared" si="156"/>
        <v>102.80254777070064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41390.424421296295</v>
      </c>
      <c r="T2551" s="10">
        <f t="shared" si="159"/>
        <v>41425.375</v>
      </c>
    </row>
    <row r="2552" spans="1:20" ht="49" x14ac:dyDescent="0.25">
      <c r="A2552" s="6">
        <f t="shared" si="156"/>
        <v>100.84615384615385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42228.300995370366</v>
      </c>
      <c r="T2552" s="10">
        <f t="shared" si="159"/>
        <v>42284.832638888889</v>
      </c>
    </row>
    <row r="2553" spans="1:20" ht="49" x14ac:dyDescent="0.25">
      <c r="A2553" s="6">
        <f t="shared" si="156"/>
        <v>102.73469387755102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40960.918807870366</v>
      </c>
      <c r="T2553" s="10">
        <f t="shared" si="159"/>
        <v>40989.533333333333</v>
      </c>
    </row>
    <row r="2554" spans="1:20" ht="49" x14ac:dyDescent="0.25">
      <c r="A2554" s="6">
        <f t="shared" si="156"/>
        <v>106.5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42769.476631944439</v>
      </c>
      <c r="T2554" s="10">
        <f t="shared" si="159"/>
        <v>42799.476631944439</v>
      </c>
    </row>
    <row r="2555" spans="1:20" ht="49" x14ac:dyDescent="0.25">
      <c r="A2555" s="6">
        <f t="shared" si="156"/>
        <v>155.53333333333336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41112.86582175926</v>
      </c>
      <c r="T2555" s="10">
        <f t="shared" si="159"/>
        <v>41172.86582175926</v>
      </c>
    </row>
    <row r="2556" spans="1:20" ht="49" x14ac:dyDescent="0.25">
      <c r="A2556" s="6">
        <f t="shared" si="156"/>
        <v>122.8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42124.744942129626</v>
      </c>
      <c r="T2556" s="10">
        <f t="shared" si="159"/>
        <v>42155.832638888889</v>
      </c>
    </row>
    <row r="2557" spans="1:20" ht="49" x14ac:dyDescent="0.25">
      <c r="A2557" s="6">
        <f t="shared" si="156"/>
        <v>107.35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41026.32167824074</v>
      </c>
      <c r="T2557" s="10">
        <f t="shared" si="159"/>
        <v>41057.32167824074</v>
      </c>
    </row>
    <row r="2558" spans="1:20" ht="49" x14ac:dyDescent="0.25">
      <c r="A2558" s="6">
        <f t="shared" si="156"/>
        <v>105.50335570469798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41222.658067129625</v>
      </c>
      <c r="T2558" s="10">
        <f t="shared" si="159"/>
        <v>41267.658067129625</v>
      </c>
    </row>
    <row r="2559" spans="1:20" ht="33" x14ac:dyDescent="0.25">
      <c r="A2559" s="6">
        <f t="shared" si="156"/>
        <v>118.44444444444444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41744.411874999998</v>
      </c>
      <c r="T2559" s="10">
        <f t="shared" si="159"/>
        <v>41774.411874999998</v>
      </c>
    </row>
    <row r="2560" spans="1:20" ht="33" x14ac:dyDescent="0.25">
      <c r="A2560" s="6">
        <f t="shared" si="156"/>
        <v>108.88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42093.526689814818</v>
      </c>
      <c r="T2560" s="10">
        <f t="shared" si="159"/>
        <v>42125.249305555553</v>
      </c>
    </row>
    <row r="2561" spans="1:20" ht="49" x14ac:dyDescent="0.25">
      <c r="A2561" s="6">
        <f t="shared" si="156"/>
        <v>111.25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40829.540324074071</v>
      </c>
      <c r="T2561" s="10">
        <f t="shared" si="159"/>
        <v>40862.484027777777</v>
      </c>
    </row>
    <row r="2562" spans="1:20" ht="49" x14ac:dyDescent="0.25">
      <c r="A2562" s="6">
        <f t="shared" si="156"/>
        <v>100.1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42039.617754629631</v>
      </c>
      <c r="T2562" s="10">
        <f t="shared" si="159"/>
        <v>42069.617754629631</v>
      </c>
    </row>
    <row r="2563" spans="1:20" ht="49" x14ac:dyDescent="0.25">
      <c r="A2563" s="6">
        <f t="shared" ref="A2563:A2626" si="160">((F2563-E2563)/E2563+1)*100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t="e">
        <f t="shared" ref="P2563:P2626" si="161">F2563/M2563</f>
        <v>#DIV/0!</v>
      </c>
      <c r="Q2563" t="s">
        <v>8336</v>
      </c>
      <c r="R2563" t="s">
        <v>8337</v>
      </c>
      <c r="S2563" s="10">
        <f t="shared" ref="S2563:S2626" si="162">(((K2563/60)/60)/24)+DATE(1970,1,1)+(-8/24)</f>
        <v>42260.195474537039</v>
      </c>
      <c r="T2563" s="10">
        <f t="shared" ref="T2563:T2626" si="163">(((J2563/60)/60)/24)+DATE(1970,1,1)+(-8/24)</f>
        <v>42290.195474537039</v>
      </c>
    </row>
    <row r="2564" spans="1:20" ht="49" x14ac:dyDescent="0.25">
      <c r="A2564" s="6">
        <f t="shared" si="160"/>
        <v>0.74999999999999512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42594.191423611112</v>
      </c>
      <c r="T2564" s="10">
        <f t="shared" si="163"/>
        <v>42654.191423611112</v>
      </c>
    </row>
    <row r="2565" spans="1:20" ht="33" x14ac:dyDescent="0.25">
      <c r="A2565" s="6">
        <f t="shared" si="16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42154.806145833332</v>
      </c>
      <c r="T2565" s="10">
        <f t="shared" si="163"/>
        <v>42214.806145833332</v>
      </c>
    </row>
    <row r="2566" spans="1:20" ht="49" x14ac:dyDescent="0.25">
      <c r="A2566" s="6">
        <f t="shared" si="16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41821.70716435185</v>
      </c>
      <c r="T2566" s="10">
        <f t="shared" si="163"/>
        <v>41851.70716435185</v>
      </c>
    </row>
    <row r="2567" spans="1:20" ht="49" x14ac:dyDescent="0.25">
      <c r="A2567" s="6">
        <f t="shared" si="160"/>
        <v>1.0000000000000009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42440.317002314812</v>
      </c>
      <c r="T2567" s="10">
        <f t="shared" si="163"/>
        <v>42499.534722222219</v>
      </c>
    </row>
    <row r="2568" spans="1:20" ht="49" x14ac:dyDescent="0.25">
      <c r="A2568" s="6">
        <f t="shared" si="16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41842.647546296292</v>
      </c>
      <c r="T2568" s="10">
        <f t="shared" si="163"/>
        <v>41872.647546296292</v>
      </c>
    </row>
    <row r="2569" spans="1:20" ht="49" x14ac:dyDescent="0.25">
      <c r="A2569" s="6">
        <f t="shared" si="160"/>
        <v>0.2666666666666706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42087.545578703699</v>
      </c>
      <c r="T2569" s="10">
        <f t="shared" si="163"/>
        <v>42117.545578703699</v>
      </c>
    </row>
    <row r="2570" spans="1:20" ht="49" x14ac:dyDescent="0.25">
      <c r="A2570" s="6">
        <f t="shared" si="160"/>
        <v>0.50000000000000044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42584.33326388889</v>
      </c>
      <c r="T2570" s="10">
        <f t="shared" si="163"/>
        <v>42614.33326388889</v>
      </c>
    </row>
    <row r="2571" spans="1:20" ht="49" x14ac:dyDescent="0.25">
      <c r="A2571" s="6">
        <f t="shared" si="160"/>
        <v>2.2307692307692362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42233.772129629629</v>
      </c>
      <c r="T2571" s="10">
        <f t="shared" si="163"/>
        <v>42263.772129629629</v>
      </c>
    </row>
    <row r="2572" spans="1:20" ht="49" x14ac:dyDescent="0.25">
      <c r="A2572" s="6">
        <f t="shared" si="160"/>
        <v>0.84285714285714519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42744.569849537038</v>
      </c>
      <c r="T2572" s="10">
        <f t="shared" si="163"/>
        <v>42774.569849537038</v>
      </c>
    </row>
    <row r="2573" spans="1:20" ht="49" x14ac:dyDescent="0.25">
      <c r="A2573" s="6">
        <f t="shared" si="160"/>
        <v>0.24999999999999467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42449.008344907408</v>
      </c>
      <c r="T2573" s="10">
        <f t="shared" si="163"/>
        <v>42509.008344907408</v>
      </c>
    </row>
    <row r="2574" spans="1:20" ht="49" x14ac:dyDescent="0.25">
      <c r="A2574" s="6">
        <f t="shared" si="16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42076.786076388882</v>
      </c>
      <c r="T2574" s="10">
        <f t="shared" si="163"/>
        <v>42106.786076388882</v>
      </c>
    </row>
    <row r="2575" spans="1:20" ht="49" x14ac:dyDescent="0.25">
      <c r="A2575" s="6">
        <f t="shared" si="16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41829.258668981478</v>
      </c>
      <c r="T2575" s="10">
        <f t="shared" si="163"/>
        <v>41874.258668981478</v>
      </c>
    </row>
    <row r="2576" spans="1:20" ht="49" x14ac:dyDescent="0.25">
      <c r="A2576" s="6">
        <f t="shared" si="16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42487.492418981477</v>
      </c>
      <c r="T2576" s="10">
        <f t="shared" si="163"/>
        <v>42508.492418981477</v>
      </c>
    </row>
    <row r="2577" spans="1:20" ht="49" x14ac:dyDescent="0.25">
      <c r="A2577" s="6">
        <f t="shared" si="16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41985.77539351851</v>
      </c>
      <c r="T2577" s="10">
        <f t="shared" si="163"/>
        <v>42015.77539351851</v>
      </c>
    </row>
    <row r="2578" spans="1:20" ht="33" x14ac:dyDescent="0.25">
      <c r="A2578" s="6">
        <f t="shared" si="16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42059.676469907405</v>
      </c>
      <c r="T2578" s="10">
        <f t="shared" si="163"/>
        <v>42104.634803240733</v>
      </c>
    </row>
    <row r="2579" spans="1:20" ht="49" x14ac:dyDescent="0.25">
      <c r="A2579" s="6">
        <f t="shared" si="16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41830.487233796295</v>
      </c>
      <c r="T2579" s="10">
        <f t="shared" si="163"/>
        <v>41855.487233796295</v>
      </c>
    </row>
    <row r="2580" spans="1:20" ht="49" x14ac:dyDescent="0.25">
      <c r="A2580" s="6">
        <f t="shared" si="16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42237.689571759263</v>
      </c>
      <c r="T2580" s="10">
        <f t="shared" si="163"/>
        <v>42286.374999999993</v>
      </c>
    </row>
    <row r="2581" spans="1:20" ht="49" x14ac:dyDescent="0.25">
      <c r="A2581" s="6">
        <f t="shared" si="160"/>
        <v>0.13849999999999696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41837.496562499997</v>
      </c>
      <c r="T2581" s="10">
        <f t="shared" si="163"/>
        <v>41897.496562499997</v>
      </c>
    </row>
    <row r="2582" spans="1:20" ht="49" x14ac:dyDescent="0.25">
      <c r="A2582" s="6">
        <f t="shared" si="160"/>
        <v>0.60000000000000053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42109.993090277778</v>
      </c>
      <c r="T2582" s="10">
        <f t="shared" si="163"/>
        <v>42139.791666666664</v>
      </c>
    </row>
    <row r="2583" spans="1:20" ht="49" x14ac:dyDescent="0.25">
      <c r="A2583" s="6">
        <f t="shared" si="160"/>
        <v>10.599999999999998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42294.295115740737</v>
      </c>
      <c r="T2583" s="10">
        <f t="shared" si="163"/>
        <v>42324.336782407401</v>
      </c>
    </row>
    <row r="2584" spans="1:20" ht="33" x14ac:dyDescent="0.25">
      <c r="A2584" s="6">
        <f t="shared" si="160"/>
        <v>1.111111111107288E-3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42642.655486111107</v>
      </c>
      <c r="T2584" s="10">
        <f t="shared" si="163"/>
        <v>42672.655486111107</v>
      </c>
    </row>
    <row r="2585" spans="1:20" ht="33" x14ac:dyDescent="0.25">
      <c r="A2585" s="6">
        <f t="shared" si="160"/>
        <v>0.50000000000000044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42019.436111111114</v>
      </c>
      <c r="T2585" s="10">
        <f t="shared" si="163"/>
        <v>42079.394444444442</v>
      </c>
    </row>
    <row r="2586" spans="1:20" ht="33" x14ac:dyDescent="0.25">
      <c r="A2586" s="6">
        <f t="shared" si="16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42139.839918981481</v>
      </c>
      <c r="T2586" s="10">
        <f t="shared" si="163"/>
        <v>42169.839918981481</v>
      </c>
    </row>
    <row r="2587" spans="1:20" ht="49" x14ac:dyDescent="0.25">
      <c r="A2587" s="6">
        <f t="shared" si="160"/>
        <v>0.16666666666667052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41795.629999999997</v>
      </c>
      <c r="T2587" s="10">
        <f t="shared" si="163"/>
        <v>41825.629999999997</v>
      </c>
    </row>
    <row r="2588" spans="1:20" ht="33" x14ac:dyDescent="0.25">
      <c r="A2588" s="6">
        <f t="shared" si="160"/>
        <v>0.16666666666667052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42332.996944444443</v>
      </c>
      <c r="T2588" s="10">
        <f t="shared" si="163"/>
        <v>42362.996944444443</v>
      </c>
    </row>
    <row r="2589" spans="1:20" ht="49" x14ac:dyDescent="0.25">
      <c r="A2589" s="6">
        <f t="shared" si="160"/>
        <v>2.4340000000000028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42338.342048611106</v>
      </c>
      <c r="T2589" s="10">
        <f t="shared" si="163"/>
        <v>42368.342048611106</v>
      </c>
    </row>
    <row r="2590" spans="1:20" ht="49" x14ac:dyDescent="0.25">
      <c r="A2590" s="6">
        <f t="shared" si="160"/>
        <v>3.8833333333333386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42042.342893518515</v>
      </c>
      <c r="T2590" s="10">
        <f t="shared" si="163"/>
        <v>42094.218055555553</v>
      </c>
    </row>
    <row r="2591" spans="1:20" ht="49" x14ac:dyDescent="0.25">
      <c r="A2591" s="6">
        <f t="shared" si="160"/>
        <v>9.9999999999988987E-3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42422.202858796292</v>
      </c>
      <c r="T2591" s="10">
        <f t="shared" si="163"/>
        <v>42452.161192129628</v>
      </c>
    </row>
    <row r="2592" spans="1:20" ht="49" x14ac:dyDescent="0.25">
      <c r="A2592" s="6">
        <f t="shared" si="16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42388.255752314813</v>
      </c>
      <c r="T2592" s="10">
        <f t="shared" si="163"/>
        <v>42395.255752314813</v>
      </c>
    </row>
    <row r="2593" spans="1:20" ht="49" x14ac:dyDescent="0.25">
      <c r="A2593" s="6">
        <f t="shared" si="160"/>
        <v>1.7333333333333312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42382.573194444441</v>
      </c>
      <c r="T2593" s="10">
        <f t="shared" si="163"/>
        <v>42442.531527777777</v>
      </c>
    </row>
    <row r="2594" spans="1:20" ht="49" x14ac:dyDescent="0.25">
      <c r="A2594" s="6">
        <f t="shared" si="160"/>
        <v>0.16666666666667052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41887.467835648145</v>
      </c>
      <c r="T2594" s="10">
        <f t="shared" si="163"/>
        <v>41917.467835648145</v>
      </c>
    </row>
    <row r="2595" spans="1:20" ht="49" x14ac:dyDescent="0.25">
      <c r="A2595" s="6">
        <f t="shared" si="16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42089.511875000004</v>
      </c>
      <c r="T2595" s="10">
        <f t="shared" si="163"/>
        <v>42119.511875000004</v>
      </c>
    </row>
    <row r="2596" spans="1:20" ht="49" x14ac:dyDescent="0.25">
      <c r="A2596" s="6">
        <f t="shared" si="160"/>
        <v>1.2499999999970868E-3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41828.634583333333</v>
      </c>
      <c r="T2596" s="10">
        <f t="shared" si="163"/>
        <v>41858.634583333333</v>
      </c>
    </row>
    <row r="2597" spans="1:20" ht="33" x14ac:dyDescent="0.25">
      <c r="A2597" s="6">
        <f t="shared" si="160"/>
        <v>12.16666666666667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42759.910879629628</v>
      </c>
      <c r="T2597" s="10">
        <f t="shared" si="163"/>
        <v>42789.910879629628</v>
      </c>
    </row>
    <row r="2598" spans="1:20" ht="49" x14ac:dyDescent="0.25">
      <c r="A2598" s="6">
        <f t="shared" si="160"/>
        <v>23.588571428571427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41828.33112268518</v>
      </c>
      <c r="T2598" s="10">
        <f t="shared" si="163"/>
        <v>41858.33112268518</v>
      </c>
    </row>
    <row r="2599" spans="1:20" ht="49" x14ac:dyDescent="0.25">
      <c r="A2599" s="6">
        <f t="shared" si="160"/>
        <v>5.6666666666666643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42510.008298611108</v>
      </c>
      <c r="T2599" s="10">
        <f t="shared" si="163"/>
        <v>42540.008298611108</v>
      </c>
    </row>
    <row r="2600" spans="1:20" ht="33" x14ac:dyDescent="0.25">
      <c r="A2600" s="6">
        <f t="shared" si="160"/>
        <v>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42240.506956018515</v>
      </c>
      <c r="T2600" s="10">
        <f t="shared" si="163"/>
        <v>42270.506956018515</v>
      </c>
    </row>
    <row r="2601" spans="1:20" ht="33" x14ac:dyDescent="0.25">
      <c r="A2601" s="6">
        <f t="shared" si="160"/>
        <v>0.99546510341775862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41809.420682870368</v>
      </c>
      <c r="T2601" s="10">
        <f t="shared" si="163"/>
        <v>41854.420682870368</v>
      </c>
    </row>
    <row r="2602" spans="1:20" ht="33" x14ac:dyDescent="0.25">
      <c r="A2602" s="6">
        <f t="shared" si="160"/>
        <v>6.9320000000000048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42394.567129629628</v>
      </c>
      <c r="T2602" s="10">
        <f t="shared" si="163"/>
        <v>42454.525462962956</v>
      </c>
    </row>
    <row r="2603" spans="1:20" ht="49" x14ac:dyDescent="0.25">
      <c r="A2603" s="6">
        <f t="shared" si="160"/>
        <v>661.4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41150.56885416666</v>
      </c>
      <c r="T2603" s="10">
        <f t="shared" si="163"/>
        <v>41164.832638888889</v>
      </c>
    </row>
    <row r="2604" spans="1:20" ht="49" x14ac:dyDescent="0.25">
      <c r="A2604" s="6">
        <f t="shared" si="160"/>
        <v>326.0916666666667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41915.413981481477</v>
      </c>
      <c r="T2604" s="10">
        <f t="shared" si="163"/>
        <v>41955.555555555555</v>
      </c>
    </row>
    <row r="2605" spans="1:20" ht="33" x14ac:dyDescent="0.25">
      <c r="A2605" s="6">
        <f t="shared" si="160"/>
        <v>101.48571428571429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41617.579328703701</v>
      </c>
      <c r="T2605" s="10">
        <f t="shared" si="163"/>
        <v>41631.579328703701</v>
      </c>
    </row>
    <row r="2606" spans="1:20" ht="49" x14ac:dyDescent="0.25">
      <c r="A2606" s="6">
        <f t="shared" si="160"/>
        <v>104.21799999999999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40997.717858796292</v>
      </c>
      <c r="T2606" s="10">
        <f t="shared" si="163"/>
        <v>41027.717858796292</v>
      </c>
    </row>
    <row r="2607" spans="1:20" ht="49" x14ac:dyDescent="0.25">
      <c r="A2607" s="6">
        <f t="shared" si="160"/>
        <v>107.42157000000002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42508.20821759259</v>
      </c>
      <c r="T2607" s="10">
        <f t="shared" si="163"/>
        <v>42538.20821759259</v>
      </c>
    </row>
    <row r="2608" spans="1:20" ht="65" x14ac:dyDescent="0.25">
      <c r="A2608" s="6">
        <f t="shared" si="160"/>
        <v>110.05454545454545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41726.379421296297</v>
      </c>
      <c r="T2608" s="10">
        <f t="shared" si="163"/>
        <v>41758.379421296297</v>
      </c>
    </row>
    <row r="2609" spans="1:20" ht="49" x14ac:dyDescent="0.25">
      <c r="A2609" s="6">
        <f t="shared" si="160"/>
        <v>407.7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42184.541342592587</v>
      </c>
      <c r="T2609" s="10">
        <f t="shared" si="163"/>
        <v>42227.749999999993</v>
      </c>
    </row>
    <row r="2610" spans="1:20" ht="49" x14ac:dyDescent="0.25">
      <c r="A2610" s="6">
        <f t="shared" si="160"/>
        <v>223.92500000000001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42767.468379629623</v>
      </c>
      <c r="T2610" s="10">
        <f t="shared" si="163"/>
        <v>42808.666666666664</v>
      </c>
    </row>
    <row r="2611" spans="1:20" ht="49" x14ac:dyDescent="0.25">
      <c r="A2611" s="6">
        <f t="shared" si="160"/>
        <v>303.80111428571428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41074.90452546296</v>
      </c>
      <c r="T2611" s="10">
        <f t="shared" si="163"/>
        <v>41104.90452546296</v>
      </c>
    </row>
    <row r="2612" spans="1:20" ht="33" x14ac:dyDescent="0.25">
      <c r="A2612" s="6">
        <f t="shared" si="160"/>
        <v>141.3251043268175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42564.547743055555</v>
      </c>
      <c r="T2612" s="10">
        <f t="shared" si="163"/>
        <v>42603.957638888889</v>
      </c>
    </row>
    <row r="2613" spans="1:20" ht="49" x14ac:dyDescent="0.25">
      <c r="A2613" s="6">
        <f t="shared" si="160"/>
        <v>2790.6363636363635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42704.002476851849</v>
      </c>
      <c r="T2613" s="10">
        <f t="shared" si="163"/>
        <v>42737.624305555553</v>
      </c>
    </row>
    <row r="2614" spans="1:20" ht="49" x14ac:dyDescent="0.25">
      <c r="A2614" s="6">
        <f t="shared" si="160"/>
        <v>171.76130000000001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41981.809837962959</v>
      </c>
      <c r="T2614" s="10">
        <f t="shared" si="163"/>
        <v>42012.809837962959</v>
      </c>
    </row>
    <row r="2615" spans="1:20" ht="49" x14ac:dyDescent="0.25">
      <c r="A2615" s="6">
        <f t="shared" si="160"/>
        <v>101.01333333333334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41143.484884259255</v>
      </c>
      <c r="T2615" s="10">
        <f t="shared" si="163"/>
        <v>41173.484884259255</v>
      </c>
    </row>
    <row r="2616" spans="1:20" ht="49" x14ac:dyDescent="0.25">
      <c r="A2616" s="6">
        <f t="shared" si="160"/>
        <v>102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41730.375138888885</v>
      </c>
      <c r="T2616" s="10">
        <f t="shared" si="163"/>
        <v>41758.875</v>
      </c>
    </row>
    <row r="2617" spans="1:20" ht="49" x14ac:dyDescent="0.25">
      <c r="A2617" s="6">
        <f t="shared" si="160"/>
        <v>169.76511744127936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42453.163935185185</v>
      </c>
      <c r="T2617" s="10">
        <f t="shared" si="163"/>
        <v>42490.166666666664</v>
      </c>
    </row>
    <row r="2618" spans="1:20" ht="49" x14ac:dyDescent="0.25">
      <c r="A2618" s="6">
        <f t="shared" si="160"/>
        <v>114.53400000000001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42211.661215277774</v>
      </c>
      <c r="T2618" s="10">
        <f t="shared" si="163"/>
        <v>42241.661215277774</v>
      </c>
    </row>
    <row r="2619" spans="1:20" ht="49" x14ac:dyDescent="0.25">
      <c r="A2619" s="6">
        <f t="shared" si="160"/>
        <v>877.6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41902.541099537033</v>
      </c>
      <c r="T2619" s="10">
        <f t="shared" si="163"/>
        <v>41932.541099537033</v>
      </c>
    </row>
    <row r="2620" spans="1:20" ht="33" x14ac:dyDescent="0.25">
      <c r="A2620" s="6">
        <f t="shared" si="160"/>
        <v>105.38666666666667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42279.459039351852</v>
      </c>
      <c r="T2620" s="10">
        <f t="shared" si="163"/>
        <v>42339.500706018516</v>
      </c>
    </row>
    <row r="2621" spans="1:20" ht="49" x14ac:dyDescent="0.25">
      <c r="A2621" s="6">
        <f t="shared" si="160"/>
        <v>188.39999999999998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42273.55097222222</v>
      </c>
      <c r="T2621" s="10">
        <f t="shared" si="163"/>
        <v>42300.124999999993</v>
      </c>
    </row>
    <row r="2622" spans="1:20" ht="49" x14ac:dyDescent="0.25">
      <c r="A2622" s="6">
        <f t="shared" si="160"/>
        <v>143.65230769230772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42250.833819444444</v>
      </c>
      <c r="T2622" s="10">
        <f t="shared" si="163"/>
        <v>42287.708333333336</v>
      </c>
    </row>
    <row r="2623" spans="1:20" ht="49" x14ac:dyDescent="0.25">
      <c r="A2623" s="6">
        <f t="shared" si="160"/>
        <v>145.88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42115.414212962954</v>
      </c>
      <c r="T2623" s="10">
        <f t="shared" si="163"/>
        <v>42145.414212962954</v>
      </c>
    </row>
    <row r="2624" spans="1:20" ht="49" x14ac:dyDescent="0.25">
      <c r="A2624" s="6">
        <f t="shared" si="160"/>
        <v>131.18400000000003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42689.409907407404</v>
      </c>
      <c r="T2624" s="10">
        <f t="shared" si="163"/>
        <v>42734.409907407404</v>
      </c>
    </row>
    <row r="2625" spans="1:20" ht="49" x14ac:dyDescent="0.25">
      <c r="A2625" s="6">
        <f t="shared" si="160"/>
        <v>114.00000000000001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42691.923217592594</v>
      </c>
      <c r="T2625" s="10">
        <f t="shared" si="163"/>
        <v>42705.923217592594</v>
      </c>
    </row>
    <row r="2626" spans="1:20" ht="49" x14ac:dyDescent="0.25">
      <c r="A2626" s="6">
        <f t="shared" si="160"/>
        <v>1379.4206249999997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41144.088217592594</v>
      </c>
      <c r="T2626" s="10">
        <f t="shared" si="163"/>
        <v>41165.088217592594</v>
      </c>
    </row>
    <row r="2627" spans="1:20" ht="49" x14ac:dyDescent="0.25">
      <c r="A2627" s="6">
        <f t="shared" ref="A2627:A2690" si="164">((F2627-E2627)/E2627+1)*100</f>
        <v>956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>
        <f t="shared" ref="P2627:P2690" si="165">F2627/M2627</f>
        <v>27.576923076923077</v>
      </c>
      <c r="Q2627" t="s">
        <v>8319</v>
      </c>
      <c r="R2627" t="s">
        <v>8355</v>
      </c>
      <c r="S2627" s="10">
        <f t="shared" ref="S2627:S2690" si="166">(((K2627/60)/60)/24)+DATE(1970,1,1)+(-8/24)</f>
        <v>42658.476944444446</v>
      </c>
      <c r="T2627" s="10">
        <f t="shared" ref="T2627:T2690" si="167">(((J2627/60)/60)/24)+DATE(1970,1,1)+(-8/24)</f>
        <v>42683.518611111103</v>
      </c>
    </row>
    <row r="2628" spans="1:20" ht="49" x14ac:dyDescent="0.25">
      <c r="A2628" s="6">
        <f t="shared" si="164"/>
        <v>112.00000000000001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42128.29478009259</v>
      </c>
      <c r="T2628" s="10">
        <f t="shared" si="167"/>
        <v>42158.29478009259</v>
      </c>
    </row>
    <row r="2629" spans="1:20" ht="49" x14ac:dyDescent="0.25">
      <c r="A2629" s="6">
        <f t="shared" si="164"/>
        <v>646.66666666666663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42304.496076388888</v>
      </c>
      <c r="T2629" s="10">
        <f t="shared" si="167"/>
        <v>42334.53774305556</v>
      </c>
    </row>
    <row r="2630" spans="1:20" ht="33" x14ac:dyDescent="0.25">
      <c r="A2630" s="6">
        <f t="shared" si="164"/>
        <v>110.36948748510132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41953.632719907408</v>
      </c>
      <c r="T2630" s="10">
        <f t="shared" si="167"/>
        <v>41973.632719907408</v>
      </c>
    </row>
    <row r="2631" spans="1:20" ht="33" x14ac:dyDescent="0.25">
      <c r="A2631" s="6">
        <f t="shared" si="164"/>
        <v>127.74000000000001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42108.205115740733</v>
      </c>
      <c r="T2631" s="10">
        <f t="shared" si="167"/>
        <v>42138.205115740733</v>
      </c>
    </row>
    <row r="2632" spans="1:20" ht="49" x14ac:dyDescent="0.25">
      <c r="A2632" s="6">
        <f t="shared" si="164"/>
        <v>157.9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42523.772129629629</v>
      </c>
      <c r="T2632" s="10">
        <f t="shared" si="167"/>
        <v>42551.083333333336</v>
      </c>
    </row>
    <row r="2633" spans="1:20" ht="49" x14ac:dyDescent="0.25">
      <c r="A2633" s="6">
        <f t="shared" si="164"/>
        <v>114.66525000000001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42217.835960648146</v>
      </c>
      <c r="T2633" s="10">
        <f t="shared" si="167"/>
        <v>42245.835960648146</v>
      </c>
    </row>
    <row r="2634" spans="1:20" ht="49" x14ac:dyDescent="0.25">
      <c r="A2634" s="6">
        <f t="shared" si="164"/>
        <v>137.00934579439252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42493.728460648148</v>
      </c>
      <c r="T2634" s="10">
        <f t="shared" si="167"/>
        <v>42518.728460648148</v>
      </c>
    </row>
    <row r="2635" spans="1:20" ht="49" x14ac:dyDescent="0.25">
      <c r="A2635" s="6">
        <f t="shared" si="164"/>
        <v>354.62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41667.489953703705</v>
      </c>
      <c r="T2635" s="10">
        <f t="shared" si="167"/>
        <v>41697.625</v>
      </c>
    </row>
    <row r="2636" spans="1:20" ht="49" x14ac:dyDescent="0.25">
      <c r="A2636" s="6">
        <f t="shared" si="164"/>
        <v>106.02150537634409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42612.323159722226</v>
      </c>
      <c r="T2636" s="10">
        <f t="shared" si="167"/>
        <v>42642.323159722226</v>
      </c>
    </row>
    <row r="2637" spans="1:20" ht="49" x14ac:dyDescent="0.25">
      <c r="A2637" s="6">
        <f t="shared" si="164"/>
        <v>100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42037.617604166669</v>
      </c>
      <c r="T2637" s="10">
        <f t="shared" si="167"/>
        <v>42072.575937499998</v>
      </c>
    </row>
    <row r="2638" spans="1:20" ht="49" x14ac:dyDescent="0.25">
      <c r="A2638" s="6">
        <f t="shared" si="164"/>
        <v>187.3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42636.281412037039</v>
      </c>
      <c r="T2638" s="10">
        <f t="shared" si="167"/>
        <v>42658.708333333336</v>
      </c>
    </row>
    <row r="2639" spans="1:20" ht="33" x14ac:dyDescent="0.25">
      <c r="A2639" s="6">
        <f t="shared" si="164"/>
        <v>166.2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42639.216145833336</v>
      </c>
      <c r="T2639" s="10">
        <f t="shared" si="167"/>
        <v>42655.216145833336</v>
      </c>
    </row>
    <row r="2640" spans="1:20" ht="49" x14ac:dyDescent="0.25">
      <c r="A2640" s="6">
        <f t="shared" si="164"/>
        <v>101.72910662824208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41989.57980324074</v>
      </c>
      <c r="T2640" s="10">
        <f t="shared" si="167"/>
        <v>42019.57980324074</v>
      </c>
    </row>
    <row r="2641" spans="1:20" ht="49" x14ac:dyDescent="0.25">
      <c r="A2641" s="6">
        <f t="shared" si="164"/>
        <v>164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42024.531805555554</v>
      </c>
      <c r="T2641" s="10">
        <f t="shared" si="167"/>
        <v>42054.531805555554</v>
      </c>
    </row>
    <row r="2642" spans="1:20" ht="65" x14ac:dyDescent="0.25">
      <c r="A2642" s="6">
        <f t="shared" si="164"/>
        <v>105.66666666666666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42102.827245370368</v>
      </c>
      <c r="T2642" s="10">
        <f t="shared" si="167"/>
        <v>42162.827245370368</v>
      </c>
    </row>
    <row r="2643" spans="1:20" ht="33" x14ac:dyDescent="0.25">
      <c r="A2643" s="6">
        <f t="shared" si="164"/>
        <v>1.0000000000000009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41880.493784722217</v>
      </c>
      <c r="T2643" s="10">
        <f t="shared" si="167"/>
        <v>41897.506249999999</v>
      </c>
    </row>
    <row r="2644" spans="1:20" ht="65" x14ac:dyDescent="0.25">
      <c r="A2644" s="6">
        <f t="shared" si="164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42535.91328703703</v>
      </c>
      <c r="T2644" s="10">
        <f t="shared" si="167"/>
        <v>42565.956249999996</v>
      </c>
    </row>
    <row r="2645" spans="1:20" ht="49" x14ac:dyDescent="0.25">
      <c r="A2645" s="6">
        <f t="shared" si="164"/>
        <v>33.559731000000006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42689.249016203699</v>
      </c>
      <c r="T2645" s="10">
        <f t="shared" si="167"/>
        <v>42724.999305555553</v>
      </c>
    </row>
    <row r="2646" spans="1:20" ht="49" x14ac:dyDescent="0.25">
      <c r="A2646" s="6">
        <f t="shared" si="164"/>
        <v>2.0530000000000048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42774.458738425928</v>
      </c>
      <c r="T2646" s="10">
        <f t="shared" si="167"/>
        <v>42804.458738425928</v>
      </c>
    </row>
    <row r="2647" spans="1:20" ht="49" x14ac:dyDescent="0.25">
      <c r="A2647" s="6">
        <f t="shared" si="164"/>
        <v>10.499999999999998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41921.509293981479</v>
      </c>
      <c r="T2647" s="10">
        <f t="shared" si="167"/>
        <v>41951.550960648143</v>
      </c>
    </row>
    <row r="2648" spans="1:20" ht="49" x14ac:dyDescent="0.25">
      <c r="A2648" s="6">
        <f t="shared" si="164"/>
        <v>8.4172839999999916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42225.97996527778</v>
      </c>
      <c r="T2648" s="10">
        <f t="shared" si="167"/>
        <v>42255.97996527778</v>
      </c>
    </row>
    <row r="2649" spans="1:20" ht="49" x14ac:dyDescent="0.25">
      <c r="A2649" s="6">
        <f t="shared" si="164"/>
        <v>1.4399999999999968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42199.928460648145</v>
      </c>
      <c r="T2649" s="10">
        <f t="shared" si="167"/>
        <v>42229.928460648145</v>
      </c>
    </row>
    <row r="2650" spans="1:20" ht="49" x14ac:dyDescent="0.25">
      <c r="A2650" s="6">
        <f t="shared" si="164"/>
        <v>0.88333333333333597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42408.381481481476</v>
      </c>
      <c r="T2650" s="10">
        <f t="shared" si="167"/>
        <v>42438.381481481476</v>
      </c>
    </row>
    <row r="2651" spans="1:20" ht="18" x14ac:dyDescent="0.25">
      <c r="A2651" s="6">
        <f t="shared" si="164"/>
        <v>9.9199999999999289E-2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42341.663668981484</v>
      </c>
      <c r="T2651" s="10">
        <f t="shared" si="167"/>
        <v>42401.663668981484</v>
      </c>
    </row>
    <row r="2652" spans="1:20" ht="49" x14ac:dyDescent="0.25">
      <c r="A2652" s="6">
        <f t="shared" si="164"/>
        <v>0.59666666666666757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42695.291006944441</v>
      </c>
      <c r="T2652" s="10">
        <f t="shared" si="167"/>
        <v>42725.291006944441</v>
      </c>
    </row>
    <row r="2653" spans="1:20" ht="49" x14ac:dyDescent="0.25">
      <c r="A2653" s="6">
        <f t="shared" si="164"/>
        <v>1.8689285714285742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42327.472326388881</v>
      </c>
      <c r="T2653" s="10">
        <f t="shared" si="167"/>
        <v>42355.472326388881</v>
      </c>
    </row>
    <row r="2654" spans="1:20" ht="49" x14ac:dyDescent="0.25">
      <c r="A2654" s="6">
        <f t="shared" si="164"/>
        <v>0.88500000000000245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41952.825520833336</v>
      </c>
      <c r="T2654" s="10">
        <f t="shared" si="167"/>
        <v>41982.825520833336</v>
      </c>
    </row>
    <row r="2655" spans="1:20" ht="49" x14ac:dyDescent="0.25">
      <c r="A2655" s="6">
        <f t="shared" si="164"/>
        <v>11.521568627450984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41771.318599537037</v>
      </c>
      <c r="T2655" s="10">
        <f t="shared" si="167"/>
        <v>41802.833333333328</v>
      </c>
    </row>
    <row r="2656" spans="1:20" ht="49" x14ac:dyDescent="0.25">
      <c r="A2656" s="6">
        <f t="shared" si="164"/>
        <v>5.1000000000001044E-2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42055.26766203704</v>
      </c>
      <c r="T2656" s="10">
        <f t="shared" si="167"/>
        <v>42115.225995370369</v>
      </c>
    </row>
    <row r="2657" spans="1:20" ht="18" x14ac:dyDescent="0.25">
      <c r="A2657" s="6">
        <f t="shared" si="164"/>
        <v>21.033333333333339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42381.532951388886</v>
      </c>
      <c r="T2657" s="10">
        <f t="shared" si="167"/>
        <v>42409.499999999993</v>
      </c>
    </row>
    <row r="2658" spans="1:20" ht="33" x14ac:dyDescent="0.25">
      <c r="A2658" s="6">
        <f t="shared" si="164"/>
        <v>11.436666666666662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42767.355185185181</v>
      </c>
      <c r="T2658" s="10">
        <f t="shared" si="167"/>
        <v>42806.458333333336</v>
      </c>
    </row>
    <row r="2659" spans="1:20" ht="49" x14ac:dyDescent="0.25">
      <c r="A2659" s="6">
        <f t="shared" si="164"/>
        <v>18.737933333333334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42551.595520833333</v>
      </c>
      <c r="T2659" s="10">
        <f t="shared" si="167"/>
        <v>42584.729166666664</v>
      </c>
    </row>
    <row r="2660" spans="1:20" ht="49" x14ac:dyDescent="0.25">
      <c r="A2660" s="6">
        <f t="shared" si="164"/>
        <v>9.2857142857138975E-2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42551.550856481481</v>
      </c>
      <c r="T2660" s="10">
        <f t="shared" si="167"/>
        <v>42581.550856481481</v>
      </c>
    </row>
    <row r="2661" spans="1:20" ht="18" x14ac:dyDescent="0.25">
      <c r="A2661" s="6">
        <f t="shared" si="164"/>
        <v>2.7204081632653088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42081.736226851855</v>
      </c>
      <c r="T2661" s="10">
        <f t="shared" si="167"/>
        <v>42111.736226851855</v>
      </c>
    </row>
    <row r="2662" spans="1:20" ht="49" x14ac:dyDescent="0.25">
      <c r="A2662" s="6">
        <f t="shared" si="164"/>
        <v>9.5000000000000639E-2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42272.379837962959</v>
      </c>
      <c r="T2662" s="10">
        <f t="shared" si="167"/>
        <v>42332.421504629623</v>
      </c>
    </row>
    <row r="2663" spans="1:20" ht="49" x14ac:dyDescent="0.25">
      <c r="A2663" s="6">
        <f t="shared" si="164"/>
        <v>102.89999999999999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41542.625115740739</v>
      </c>
      <c r="T2663" s="10">
        <f t="shared" si="167"/>
        <v>41572.625115740739</v>
      </c>
    </row>
    <row r="2664" spans="1:20" ht="49" x14ac:dyDescent="0.25">
      <c r="A2664" s="6">
        <f t="shared" si="164"/>
        <v>106.80000000000001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42207.413344907407</v>
      </c>
      <c r="T2664" s="10">
        <f t="shared" si="167"/>
        <v>42237.413344907407</v>
      </c>
    </row>
    <row r="2665" spans="1:20" ht="49" x14ac:dyDescent="0.25">
      <c r="A2665" s="6">
        <f t="shared" si="164"/>
        <v>104.59625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42222.28943287037</v>
      </c>
      <c r="T2665" s="10">
        <f t="shared" si="167"/>
        <v>42251.291666666664</v>
      </c>
    </row>
    <row r="2666" spans="1:20" ht="49" x14ac:dyDescent="0.25">
      <c r="A2666" s="6">
        <f t="shared" si="164"/>
        <v>103.42857142857143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42312.692094907405</v>
      </c>
      <c r="T2666" s="10">
        <f t="shared" si="167"/>
        <v>42346.957638888889</v>
      </c>
    </row>
    <row r="2667" spans="1:20" ht="49" x14ac:dyDescent="0.25">
      <c r="A2667" s="6">
        <f t="shared" si="164"/>
        <v>123.14285714285714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42083.562199074069</v>
      </c>
      <c r="T2667" s="10">
        <f t="shared" si="167"/>
        <v>42128.562199074069</v>
      </c>
    </row>
    <row r="2668" spans="1:20" ht="49" x14ac:dyDescent="0.25">
      <c r="A2668" s="6">
        <f t="shared" si="164"/>
        <v>159.29509999999999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42235.43100694444</v>
      </c>
      <c r="T2668" s="10">
        <f t="shared" si="167"/>
        <v>42272.541666666664</v>
      </c>
    </row>
    <row r="2669" spans="1:20" ht="49" x14ac:dyDescent="0.25">
      <c r="A2669" s="6">
        <f t="shared" si="164"/>
        <v>110.66666666666667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42380.592777777776</v>
      </c>
      <c r="T2669" s="10">
        <f t="shared" si="167"/>
        <v>42410.592777777776</v>
      </c>
    </row>
    <row r="2670" spans="1:20" ht="33" x14ac:dyDescent="0.25">
      <c r="A2670" s="6">
        <f t="shared" si="164"/>
        <v>170.7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42275.255381944437</v>
      </c>
      <c r="T2670" s="10">
        <f t="shared" si="167"/>
        <v>42317.272222222215</v>
      </c>
    </row>
    <row r="2671" spans="1:20" ht="49" x14ac:dyDescent="0.25">
      <c r="A2671" s="6">
        <f t="shared" si="164"/>
        <v>125.125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42318.702499999999</v>
      </c>
      <c r="T2671" s="10">
        <f t="shared" si="167"/>
        <v>42378.702499999999</v>
      </c>
    </row>
    <row r="2672" spans="1:20" ht="49" x14ac:dyDescent="0.25">
      <c r="A2672" s="6">
        <f t="shared" si="164"/>
        <v>6.4158609339642014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41820.687268518515</v>
      </c>
      <c r="T2672" s="10">
        <f t="shared" si="167"/>
        <v>41848.687268518515</v>
      </c>
    </row>
    <row r="2673" spans="1:20" ht="49" x14ac:dyDescent="0.25">
      <c r="A2673" s="6">
        <f t="shared" si="164"/>
        <v>11.343999999999998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41962.415694444448</v>
      </c>
      <c r="T2673" s="10">
        <f t="shared" si="167"/>
        <v>41992.484722222223</v>
      </c>
    </row>
    <row r="2674" spans="1:20" ht="49" x14ac:dyDescent="0.25">
      <c r="A2674" s="6">
        <f t="shared" si="164"/>
        <v>33.19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42344.550810185181</v>
      </c>
      <c r="T2674" s="10">
        <f t="shared" si="167"/>
        <v>42365.916666666664</v>
      </c>
    </row>
    <row r="2675" spans="1:20" ht="49" x14ac:dyDescent="0.25">
      <c r="A2675" s="6">
        <f t="shared" si="164"/>
        <v>27.580000000000005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41912.208321759259</v>
      </c>
      <c r="T2675" s="10">
        <f t="shared" si="167"/>
        <v>41941.614583333328</v>
      </c>
    </row>
    <row r="2676" spans="1:20" ht="65" x14ac:dyDescent="0.25">
      <c r="A2676" s="6">
        <f t="shared" si="164"/>
        <v>62.84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42529.299421296295</v>
      </c>
      <c r="T2676" s="10">
        <f t="shared" si="167"/>
        <v>42555.874305555553</v>
      </c>
    </row>
    <row r="2677" spans="1:20" ht="49" x14ac:dyDescent="0.25">
      <c r="A2677" s="6">
        <f t="shared" si="164"/>
        <v>7.5879999999999947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41923.524178240739</v>
      </c>
      <c r="T2677" s="10">
        <f t="shared" si="167"/>
        <v>41953.565844907404</v>
      </c>
    </row>
    <row r="2678" spans="1:20" ht="49" x14ac:dyDescent="0.25">
      <c r="A2678" s="6">
        <f t="shared" si="164"/>
        <v>50.38095238095238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42482.291365740741</v>
      </c>
      <c r="T2678" s="10">
        <f t="shared" si="167"/>
        <v>42512.291365740741</v>
      </c>
    </row>
    <row r="2679" spans="1:20" ht="49" x14ac:dyDescent="0.25">
      <c r="A2679" s="6">
        <f t="shared" si="164"/>
        <v>17.512820512820515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41792.696099537032</v>
      </c>
      <c r="T2679" s="10">
        <f t="shared" si="167"/>
        <v>41822.696099537032</v>
      </c>
    </row>
    <row r="2680" spans="1:20" ht="49" x14ac:dyDescent="0.25">
      <c r="A2680" s="6">
        <f t="shared" si="164"/>
        <v>1.3750000000001261E-2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42241.464872685181</v>
      </c>
      <c r="T2680" s="10">
        <f t="shared" si="167"/>
        <v>42271.464872685181</v>
      </c>
    </row>
    <row r="2681" spans="1:20" ht="49" x14ac:dyDescent="0.25">
      <c r="A2681" s="6">
        <f t="shared" si="164"/>
        <v>0.32999999999999696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42032.667754629627</v>
      </c>
      <c r="T2681" s="10">
        <f t="shared" si="167"/>
        <v>42062.667754629627</v>
      </c>
    </row>
    <row r="2682" spans="1:20" ht="18" x14ac:dyDescent="0.25">
      <c r="A2682" s="6">
        <f t="shared" si="164"/>
        <v>0.86249999999999938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42435.878368055557</v>
      </c>
      <c r="T2682" s="10">
        <f t="shared" si="167"/>
        <v>42465.836701388886</v>
      </c>
    </row>
    <row r="2683" spans="1:20" ht="49" x14ac:dyDescent="0.25">
      <c r="A2683" s="6">
        <f t="shared" si="164"/>
        <v>0.68749999999999645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41805.561921296292</v>
      </c>
      <c r="T2683" s="10">
        <f t="shared" si="167"/>
        <v>41830.561921296292</v>
      </c>
    </row>
    <row r="2684" spans="1:20" ht="49" x14ac:dyDescent="0.25">
      <c r="A2684" s="6">
        <f t="shared" si="164"/>
        <v>28.300000000000004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41932.538657407407</v>
      </c>
      <c r="T2684" s="10">
        <f t="shared" si="167"/>
        <v>41964.915972222218</v>
      </c>
    </row>
    <row r="2685" spans="1:20" ht="49" x14ac:dyDescent="0.25">
      <c r="A2685" s="6">
        <f t="shared" si="164"/>
        <v>0.23999999999999577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42034.421759259254</v>
      </c>
      <c r="T2685" s="10">
        <f t="shared" si="167"/>
        <v>42064.421759259254</v>
      </c>
    </row>
    <row r="2686" spans="1:20" ht="49" x14ac:dyDescent="0.25">
      <c r="A2686" s="6">
        <f t="shared" si="164"/>
        <v>1.1428571428571455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41820.581307870365</v>
      </c>
      <c r="T2686" s="10">
        <f t="shared" si="167"/>
        <v>41860.581307870365</v>
      </c>
    </row>
    <row r="2687" spans="1:20" ht="49" x14ac:dyDescent="0.25">
      <c r="A2687" s="6">
        <f t="shared" si="164"/>
        <v>1.9999999999997797E-2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42061.362615740734</v>
      </c>
      <c r="T2687" s="10">
        <f t="shared" si="167"/>
        <v>42121.320949074077</v>
      </c>
    </row>
    <row r="2688" spans="1:20" ht="49" x14ac:dyDescent="0.25">
      <c r="A2688" s="6">
        <f t="shared" si="164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41892.641469907401</v>
      </c>
      <c r="T2688" s="10">
        <f t="shared" si="167"/>
        <v>41912.641469907401</v>
      </c>
    </row>
    <row r="2689" spans="1:20" ht="49" x14ac:dyDescent="0.25">
      <c r="A2689" s="6">
        <f t="shared" si="164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42154.306921296295</v>
      </c>
      <c r="T2689" s="10">
        <f t="shared" si="167"/>
        <v>42184.306921296295</v>
      </c>
    </row>
    <row r="2690" spans="1:20" ht="33" x14ac:dyDescent="0.25">
      <c r="A2690" s="6">
        <f t="shared" si="164"/>
        <v>0.14800000000000368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42027.785532407412</v>
      </c>
      <c r="T2690" s="10">
        <f t="shared" si="167"/>
        <v>42058.791666666664</v>
      </c>
    </row>
    <row r="2691" spans="1:20" ht="49" x14ac:dyDescent="0.25">
      <c r="A2691" s="6">
        <f t="shared" ref="A2691:A2754" si="168">((F2691-E2691)/E2691+1)*100</f>
        <v>2.8571428571377844E-3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>
        <f t="shared" ref="P2691:P2754" si="169">F2691/M2691</f>
        <v>1</v>
      </c>
      <c r="Q2691" t="s">
        <v>8336</v>
      </c>
      <c r="R2691" t="s">
        <v>8337</v>
      </c>
      <c r="S2691" s="10">
        <f t="shared" ref="S2691:S2754" si="170">(((K2691/60)/60)/24)+DATE(1970,1,1)+(-8/24)</f>
        <v>42551.628356481473</v>
      </c>
      <c r="T2691" s="10">
        <f t="shared" ref="T2691:T2754" si="171">(((J2691/60)/60)/24)+DATE(1970,1,1)+(-8/24)</f>
        <v>42581.628356481473</v>
      </c>
    </row>
    <row r="2692" spans="1:20" ht="49" x14ac:dyDescent="0.25">
      <c r="A2692" s="6">
        <f t="shared" si="168"/>
        <v>10.7325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42112.77171296296</v>
      </c>
      <c r="T2692" s="10">
        <f t="shared" si="171"/>
        <v>42157.77171296296</v>
      </c>
    </row>
    <row r="2693" spans="1:20" ht="33" x14ac:dyDescent="0.25">
      <c r="A2693" s="6">
        <f t="shared" si="168"/>
        <v>5.384615384614877E-2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42089.390706018516</v>
      </c>
      <c r="T2693" s="10">
        <f t="shared" si="171"/>
        <v>42134.390706018516</v>
      </c>
    </row>
    <row r="2694" spans="1:20" ht="49" x14ac:dyDescent="0.25">
      <c r="A2694" s="6">
        <f t="shared" si="168"/>
        <v>0.71428571428571175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42058.000694444439</v>
      </c>
      <c r="T2694" s="10">
        <f t="shared" si="171"/>
        <v>42087.959027777775</v>
      </c>
    </row>
    <row r="2695" spans="1:20" ht="49" x14ac:dyDescent="0.25">
      <c r="A2695" s="6">
        <f t="shared" si="168"/>
        <v>0.80000000000000071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41833.805162037032</v>
      </c>
      <c r="T2695" s="10">
        <f t="shared" si="171"/>
        <v>41863.805162037032</v>
      </c>
    </row>
    <row r="2696" spans="1:20" ht="49" x14ac:dyDescent="0.25">
      <c r="A2696" s="6">
        <f t="shared" si="168"/>
        <v>3.3333333333329662E-3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41877.807164351849</v>
      </c>
      <c r="T2696" s="10">
        <f t="shared" si="171"/>
        <v>41907.807164351849</v>
      </c>
    </row>
    <row r="2697" spans="1:20" ht="33" x14ac:dyDescent="0.25">
      <c r="A2697" s="6">
        <f t="shared" si="168"/>
        <v>0.47333333333333671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42047.848587962959</v>
      </c>
      <c r="T2697" s="10">
        <f t="shared" si="171"/>
        <v>42107.806921296295</v>
      </c>
    </row>
    <row r="2698" spans="1:20" ht="49" x14ac:dyDescent="0.25">
      <c r="A2698" s="6">
        <f t="shared" si="168"/>
        <v>5.6499999999999995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41964.511111111111</v>
      </c>
      <c r="T2698" s="10">
        <f t="shared" si="171"/>
        <v>41998.511111111111</v>
      </c>
    </row>
    <row r="2699" spans="1:20" ht="49" x14ac:dyDescent="0.25">
      <c r="A2699" s="6">
        <f t="shared" si="168"/>
        <v>26.352173913043476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42187.606747685182</v>
      </c>
      <c r="T2699" s="10">
        <f t="shared" si="171"/>
        <v>42218.583333333336</v>
      </c>
    </row>
    <row r="2700" spans="1:20" ht="49" x14ac:dyDescent="0.25">
      <c r="A2700" s="6">
        <f t="shared" si="168"/>
        <v>0.32512500000000388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41787.564907407403</v>
      </c>
      <c r="T2700" s="10">
        <f t="shared" si="171"/>
        <v>41817.564907407403</v>
      </c>
    </row>
    <row r="2701" spans="1:20" ht="49" x14ac:dyDescent="0.25">
      <c r="A2701" s="6">
        <f t="shared" si="168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41829.563229166662</v>
      </c>
      <c r="T2701" s="10">
        <f t="shared" si="171"/>
        <v>41859.563229166662</v>
      </c>
    </row>
    <row r="2702" spans="1:20" ht="49" x14ac:dyDescent="0.25">
      <c r="A2702" s="6">
        <f t="shared" si="168"/>
        <v>0.7000700070006971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41870.541342592594</v>
      </c>
      <c r="T2702" s="10">
        <f t="shared" si="171"/>
        <v>41900.541342592594</v>
      </c>
    </row>
    <row r="2703" spans="1:20" ht="49" x14ac:dyDescent="0.25">
      <c r="A2703" s="6">
        <f t="shared" si="168"/>
        <v>46.176470588235297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42801.441365740735</v>
      </c>
      <c r="T2703" s="10">
        <f t="shared" si="171"/>
        <v>42832.399699074071</v>
      </c>
    </row>
    <row r="2704" spans="1:20" ht="49" x14ac:dyDescent="0.25">
      <c r="A2704" s="6">
        <f t="shared" si="168"/>
        <v>34.409999999999997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42800.468483796292</v>
      </c>
      <c r="T2704" s="10">
        <f t="shared" si="171"/>
        <v>42830.426817129628</v>
      </c>
    </row>
    <row r="2705" spans="1:20" ht="33" x14ac:dyDescent="0.25">
      <c r="A2705" s="6">
        <f t="shared" si="168"/>
        <v>103.75000000000001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42756.356828703698</v>
      </c>
      <c r="T2705" s="10">
        <f t="shared" si="171"/>
        <v>42816.315162037034</v>
      </c>
    </row>
    <row r="2706" spans="1:20" ht="49" x14ac:dyDescent="0.25">
      <c r="A2706" s="6">
        <f t="shared" si="168"/>
        <v>6.0263157894736796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42787.529097222221</v>
      </c>
      <c r="T2706" s="10">
        <f t="shared" si="171"/>
        <v>42830.48743055555</v>
      </c>
    </row>
    <row r="2707" spans="1:20" ht="33" x14ac:dyDescent="0.25">
      <c r="A2707" s="6">
        <f t="shared" si="168"/>
        <v>10.539393939393937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42773.58284722222</v>
      </c>
      <c r="T2707" s="10">
        <f t="shared" si="171"/>
        <v>42818.541180555556</v>
      </c>
    </row>
    <row r="2708" spans="1:20" ht="49" x14ac:dyDescent="0.25">
      <c r="A2708" s="6">
        <f t="shared" si="168"/>
        <v>112.29714285714284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41898.961608796293</v>
      </c>
      <c r="T2708" s="10">
        <f t="shared" si="171"/>
        <v>41927.957638888889</v>
      </c>
    </row>
    <row r="2709" spans="1:20" ht="49" x14ac:dyDescent="0.25">
      <c r="A2709" s="6">
        <f t="shared" si="168"/>
        <v>350.84462500000001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41391.449571759258</v>
      </c>
      <c r="T2709" s="10">
        <f t="shared" si="171"/>
        <v>41420.957638888889</v>
      </c>
    </row>
    <row r="2710" spans="1:20" ht="49" x14ac:dyDescent="0.25">
      <c r="A2710" s="6">
        <f t="shared" si="168"/>
        <v>233.21535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42512.364884259259</v>
      </c>
      <c r="T2710" s="10">
        <f t="shared" si="171"/>
        <v>42572.364884259259</v>
      </c>
    </row>
    <row r="2711" spans="1:20" ht="49" x14ac:dyDescent="0.25">
      <c r="A2711" s="6">
        <f t="shared" si="168"/>
        <v>101.60599999999999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42611.816446759258</v>
      </c>
      <c r="T2711" s="10">
        <f t="shared" si="171"/>
        <v>42646.832638888889</v>
      </c>
    </row>
    <row r="2712" spans="1:20" ht="33" x14ac:dyDescent="0.25">
      <c r="A2712" s="6">
        <f t="shared" si="168"/>
        <v>153.90035000000003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41827.896157407406</v>
      </c>
      <c r="T2712" s="10">
        <f t="shared" si="171"/>
        <v>41859.75</v>
      </c>
    </row>
    <row r="2713" spans="1:20" ht="49" x14ac:dyDescent="0.25">
      <c r="A2713" s="6">
        <f t="shared" si="168"/>
        <v>100.7161125319693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41780.411921296298</v>
      </c>
      <c r="T2713" s="10">
        <f t="shared" si="171"/>
        <v>41810.584027777775</v>
      </c>
    </row>
    <row r="2714" spans="1:20" ht="49" x14ac:dyDescent="0.25">
      <c r="A2714" s="6">
        <f t="shared" si="168"/>
        <v>131.38181818181818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41431.728703703702</v>
      </c>
      <c r="T2714" s="10">
        <f t="shared" si="171"/>
        <v>41468.416666666664</v>
      </c>
    </row>
    <row r="2715" spans="1:20" ht="49" x14ac:dyDescent="0.25">
      <c r="A2715" s="6">
        <f t="shared" si="168"/>
        <v>102.24133333333334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42322.320416666662</v>
      </c>
      <c r="T2715" s="10">
        <f t="shared" si="171"/>
        <v>42362.320416666662</v>
      </c>
    </row>
    <row r="2716" spans="1:20" ht="33" x14ac:dyDescent="0.25">
      <c r="A2716" s="6">
        <f t="shared" si="168"/>
        <v>116.35599999999999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42629.321712962956</v>
      </c>
      <c r="T2716" s="10">
        <f t="shared" si="171"/>
        <v>42657.624999999993</v>
      </c>
    </row>
    <row r="2717" spans="1:20" ht="49" x14ac:dyDescent="0.25">
      <c r="A2717" s="6">
        <f t="shared" si="168"/>
        <v>264.62241666666665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42387.065138888887</v>
      </c>
      <c r="T2717" s="10">
        <f t="shared" si="171"/>
        <v>42421.065138888887</v>
      </c>
    </row>
    <row r="2718" spans="1:20" ht="65" x14ac:dyDescent="0.25">
      <c r="A2718" s="6">
        <f t="shared" si="168"/>
        <v>119.98010000000001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42254.999918981477</v>
      </c>
      <c r="T2718" s="10">
        <f t="shared" si="171"/>
        <v>42284.999918981477</v>
      </c>
    </row>
    <row r="2719" spans="1:20" ht="49" x14ac:dyDescent="0.25">
      <c r="A2719" s="6">
        <f t="shared" si="168"/>
        <v>120.10399999999998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41934.581585648149</v>
      </c>
      <c r="T2719" s="10">
        <f t="shared" si="171"/>
        <v>41979.623252314814</v>
      </c>
    </row>
    <row r="2720" spans="1:20" ht="49" x14ac:dyDescent="0.25">
      <c r="A2720" s="6">
        <f t="shared" si="168"/>
        <v>103.58333333333334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42465.263252314813</v>
      </c>
      <c r="T2720" s="10">
        <f t="shared" si="171"/>
        <v>42493.624999999993</v>
      </c>
    </row>
    <row r="2721" spans="1:20" ht="49" x14ac:dyDescent="0.25">
      <c r="A2721" s="6">
        <f t="shared" si="168"/>
        <v>108.83333333333334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42417.697847222218</v>
      </c>
      <c r="T2721" s="10">
        <f t="shared" si="171"/>
        <v>42477.656180555547</v>
      </c>
    </row>
    <row r="2722" spans="1:20" ht="49" x14ac:dyDescent="0.25">
      <c r="A2722" s="6">
        <f t="shared" si="168"/>
        <v>118.12400000000001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42655.132557870362</v>
      </c>
      <c r="T2722" s="10">
        <f t="shared" si="171"/>
        <v>42685.174224537033</v>
      </c>
    </row>
    <row r="2723" spans="1:20" ht="49" x14ac:dyDescent="0.25">
      <c r="A2723" s="6">
        <f t="shared" si="168"/>
        <v>1462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41493.210625</v>
      </c>
      <c r="T2723" s="10">
        <f t="shared" si="171"/>
        <v>41523.458333333328</v>
      </c>
    </row>
    <row r="2724" spans="1:20" ht="49" x14ac:dyDescent="0.25">
      <c r="A2724" s="6">
        <f t="shared" si="168"/>
        <v>252.54000000000002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42704.52376157407</v>
      </c>
      <c r="T2724" s="10">
        <f t="shared" si="171"/>
        <v>42764.52376157407</v>
      </c>
    </row>
    <row r="2725" spans="1:20" ht="49" x14ac:dyDescent="0.25">
      <c r="A2725" s="6">
        <f t="shared" si="168"/>
        <v>140.05000000000001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41944.505648148144</v>
      </c>
      <c r="T2725" s="10">
        <f t="shared" si="171"/>
        <v>42004.547314814808</v>
      </c>
    </row>
    <row r="2726" spans="1:20" ht="49" x14ac:dyDescent="0.25">
      <c r="A2726" s="6">
        <f t="shared" si="168"/>
        <v>296.87520259319291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42198.993738425925</v>
      </c>
      <c r="T2726" s="10">
        <f t="shared" si="171"/>
        <v>42230.993738425925</v>
      </c>
    </row>
    <row r="2727" spans="1:20" ht="33" x14ac:dyDescent="0.25">
      <c r="A2727" s="6">
        <f t="shared" si="168"/>
        <v>144.54249999999999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42745.41128472222</v>
      </c>
      <c r="T2727" s="10">
        <f t="shared" si="171"/>
        <v>42795.41128472222</v>
      </c>
    </row>
    <row r="2728" spans="1:20" ht="18" x14ac:dyDescent="0.25">
      <c r="A2728" s="6">
        <f t="shared" si="168"/>
        <v>105.745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42452.246655092589</v>
      </c>
      <c r="T2728" s="10">
        <f t="shared" si="171"/>
        <v>42482.246655092589</v>
      </c>
    </row>
    <row r="2729" spans="1:20" ht="49" x14ac:dyDescent="0.25">
      <c r="A2729" s="6">
        <f t="shared" si="168"/>
        <v>493.21000000000004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42198.343321759261</v>
      </c>
      <c r="T2729" s="10">
        <f t="shared" si="171"/>
        <v>42223.343321759261</v>
      </c>
    </row>
    <row r="2730" spans="1:20" ht="33" x14ac:dyDescent="0.25">
      <c r="A2730" s="6">
        <f t="shared" si="168"/>
        <v>201.82666666666665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42333.266597222224</v>
      </c>
      <c r="T2730" s="10">
        <f t="shared" si="171"/>
        <v>42368.266597222224</v>
      </c>
    </row>
    <row r="2731" spans="1:20" ht="33" x14ac:dyDescent="0.25">
      <c r="A2731" s="6">
        <f t="shared" si="168"/>
        <v>104.44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42094.907372685186</v>
      </c>
      <c r="T2731" s="10">
        <f t="shared" si="171"/>
        <v>42124.907372685186</v>
      </c>
    </row>
    <row r="2732" spans="1:20" ht="33" x14ac:dyDescent="0.25">
      <c r="A2732" s="6">
        <f t="shared" si="168"/>
        <v>170.29262962962963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41351.208043981482</v>
      </c>
      <c r="T2732" s="10">
        <f t="shared" si="171"/>
        <v>41386.208043981482</v>
      </c>
    </row>
    <row r="2733" spans="1:20" ht="49" x14ac:dyDescent="0.25">
      <c r="A2733" s="6">
        <f t="shared" si="168"/>
        <v>104.30333333333333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41872.192384259259</v>
      </c>
      <c r="T2733" s="10">
        <f t="shared" si="171"/>
        <v>41929.833333333328</v>
      </c>
    </row>
    <row r="2734" spans="1:20" ht="49" x14ac:dyDescent="0.25">
      <c r="A2734" s="6">
        <f t="shared" si="168"/>
        <v>118.25000000000001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41389.474861111106</v>
      </c>
      <c r="T2734" s="10">
        <f t="shared" si="171"/>
        <v>41421.666666666664</v>
      </c>
    </row>
    <row r="2735" spans="1:20" ht="49" x14ac:dyDescent="0.25">
      <c r="A2735" s="6">
        <f t="shared" si="168"/>
        <v>107.538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42043.939513888887</v>
      </c>
      <c r="T2735" s="10">
        <f t="shared" si="171"/>
        <v>42103.897847222215</v>
      </c>
    </row>
    <row r="2736" spans="1:20" ht="49" x14ac:dyDescent="0.25">
      <c r="A2736" s="6">
        <f t="shared" si="168"/>
        <v>2260300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42626.335555555554</v>
      </c>
      <c r="T2736" s="10">
        <f t="shared" si="171"/>
        <v>42656.582638888889</v>
      </c>
    </row>
    <row r="2737" spans="1:20" ht="49" x14ac:dyDescent="0.25">
      <c r="A2737" s="6">
        <f t="shared" si="168"/>
        <v>978.13466666666682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41315.787615740737</v>
      </c>
      <c r="T2737" s="10">
        <f t="shared" si="171"/>
        <v>41346.5</v>
      </c>
    </row>
    <row r="2738" spans="1:20" ht="65" x14ac:dyDescent="0.25">
      <c r="A2738" s="6">
        <f t="shared" si="168"/>
        <v>122.9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41722.333020833328</v>
      </c>
      <c r="T2738" s="10">
        <f t="shared" si="171"/>
        <v>41752.333020833328</v>
      </c>
    </row>
    <row r="2739" spans="1:20" ht="49" x14ac:dyDescent="0.25">
      <c r="A2739" s="6">
        <f t="shared" si="168"/>
        <v>246.0608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41611.584340277775</v>
      </c>
      <c r="T2739" s="10">
        <f t="shared" si="171"/>
        <v>41654.458333333328</v>
      </c>
    </row>
    <row r="2740" spans="1:20" ht="49" x14ac:dyDescent="0.25">
      <c r="A2740" s="6">
        <f t="shared" si="168"/>
        <v>147.94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42619.810231481482</v>
      </c>
      <c r="T2740" s="10">
        <f t="shared" si="171"/>
        <v>42679.810231481482</v>
      </c>
    </row>
    <row r="2741" spans="1:20" ht="49" x14ac:dyDescent="0.25">
      <c r="A2741" s="6">
        <f t="shared" si="168"/>
        <v>384.09090909090907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41719.554594907408</v>
      </c>
      <c r="T2741" s="10">
        <f t="shared" si="171"/>
        <v>41764.554594907408</v>
      </c>
    </row>
    <row r="2742" spans="1:20" ht="33" x14ac:dyDescent="0.25">
      <c r="A2742" s="6">
        <f t="shared" si="168"/>
        <v>103.33333333333334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42044.698518518511</v>
      </c>
      <c r="T2742" s="10">
        <f t="shared" si="171"/>
        <v>42074.656851851854</v>
      </c>
    </row>
    <row r="2743" spans="1:20" ht="33" x14ac:dyDescent="0.25">
      <c r="A2743" s="6">
        <f t="shared" si="168"/>
        <v>0.43750000000000178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41911.324097222219</v>
      </c>
      <c r="T2743" s="10">
        <f t="shared" si="171"/>
        <v>41931.754861111105</v>
      </c>
    </row>
    <row r="2744" spans="1:20" ht="49" x14ac:dyDescent="0.25">
      <c r="A2744" s="6">
        <f t="shared" si="168"/>
        <v>29.24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41030.386423611111</v>
      </c>
      <c r="T2744" s="10">
        <f t="shared" si="171"/>
        <v>41044.386423611111</v>
      </c>
    </row>
    <row r="2745" spans="1:20" ht="65" x14ac:dyDescent="0.25">
      <c r="A2745" s="6">
        <f t="shared" si="168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42631.995451388888</v>
      </c>
      <c r="T2745" s="10">
        <f t="shared" si="171"/>
        <v>42661.995451388888</v>
      </c>
    </row>
    <row r="2746" spans="1:20" ht="49" x14ac:dyDescent="0.25">
      <c r="A2746" s="6">
        <f t="shared" si="168"/>
        <v>5.2187500000000053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40937.729143518518</v>
      </c>
      <c r="T2746" s="10">
        <f t="shared" si="171"/>
        <v>40967.729143518518</v>
      </c>
    </row>
    <row r="2747" spans="1:20" ht="49" x14ac:dyDescent="0.25">
      <c r="A2747" s="6">
        <f t="shared" si="168"/>
        <v>21.887500000000003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41044.654722222222</v>
      </c>
      <c r="T2747" s="10">
        <f t="shared" si="171"/>
        <v>41104.654722222222</v>
      </c>
    </row>
    <row r="2748" spans="1:20" ht="49" x14ac:dyDescent="0.25">
      <c r="A2748" s="6">
        <f t="shared" si="168"/>
        <v>26.700000000000003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41850.44804398148</v>
      </c>
      <c r="T2748" s="10">
        <f t="shared" si="171"/>
        <v>41880.44804398148</v>
      </c>
    </row>
    <row r="2749" spans="1:20" ht="49" x14ac:dyDescent="0.25">
      <c r="A2749" s="6">
        <f t="shared" si="168"/>
        <v>28.000000000000004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41044.314780092594</v>
      </c>
      <c r="T2749" s="10">
        <f t="shared" si="171"/>
        <v>41075.798611111109</v>
      </c>
    </row>
    <row r="2750" spans="1:20" ht="33" x14ac:dyDescent="0.25">
      <c r="A2750" s="6">
        <f t="shared" si="168"/>
        <v>1.0600000000000054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42585.377337962964</v>
      </c>
      <c r="T2750" s="10">
        <f t="shared" si="171"/>
        <v>42615.377337962964</v>
      </c>
    </row>
    <row r="2751" spans="1:20" ht="33" x14ac:dyDescent="0.25">
      <c r="A2751" s="6">
        <f t="shared" si="168"/>
        <v>1.100000000000001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42068.46570601852</v>
      </c>
      <c r="T2751" s="10">
        <f t="shared" si="171"/>
        <v>42098.424039351848</v>
      </c>
    </row>
    <row r="2752" spans="1:20" ht="49" x14ac:dyDescent="0.25">
      <c r="A2752" s="6">
        <f t="shared" si="168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41078.56649305555</v>
      </c>
      <c r="T2752" s="10">
        <f t="shared" si="171"/>
        <v>41090.5</v>
      </c>
    </row>
    <row r="2753" spans="1:20" ht="49" x14ac:dyDescent="0.25">
      <c r="A2753" s="6">
        <f t="shared" si="168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41747.553726851853</v>
      </c>
      <c r="T2753" s="10">
        <f t="shared" si="171"/>
        <v>41807.553726851853</v>
      </c>
    </row>
    <row r="2754" spans="1:20" ht="49" x14ac:dyDescent="0.25">
      <c r="A2754" s="6">
        <f t="shared" si="168"/>
        <v>11.458333333333337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40855.431759259256</v>
      </c>
      <c r="T2754" s="10">
        <f t="shared" si="171"/>
        <v>40895.431759259256</v>
      </c>
    </row>
    <row r="2755" spans="1:20" ht="49" x14ac:dyDescent="0.25">
      <c r="A2755" s="6">
        <f t="shared" ref="A2755:A2818" si="172">((F2755-E2755)/E2755+1)*100</f>
        <v>18.999999999999993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>
        <f t="shared" ref="P2755:P2818" si="173">F2755/M2755</f>
        <v>47.5</v>
      </c>
      <c r="Q2755" t="s">
        <v>8322</v>
      </c>
      <c r="R2755" t="s">
        <v>8358</v>
      </c>
      <c r="S2755" s="10">
        <f t="shared" ref="S2755:S2818" si="174">(((K2755/60)/60)/24)+DATE(1970,1,1)+(-8/24)</f>
        <v>41117.567395833328</v>
      </c>
      <c r="T2755" s="10">
        <f t="shared" ref="T2755:T2818" si="175">(((J2755/60)/60)/24)+DATE(1970,1,1)+(-8/24)</f>
        <v>41147.567395833328</v>
      </c>
    </row>
    <row r="2756" spans="1:20" ht="49" x14ac:dyDescent="0.25">
      <c r="A2756" s="6">
        <f t="shared" si="172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41863.302673611113</v>
      </c>
      <c r="T2756" s="10">
        <f t="shared" si="175"/>
        <v>41893.302673611113</v>
      </c>
    </row>
    <row r="2757" spans="1:20" ht="33" x14ac:dyDescent="0.25">
      <c r="A2757" s="6">
        <f t="shared" si="172"/>
        <v>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42072.457488425927</v>
      </c>
      <c r="T2757" s="10">
        <f t="shared" si="175"/>
        <v>42102.457488425927</v>
      </c>
    </row>
    <row r="2758" spans="1:20" ht="49" x14ac:dyDescent="0.25">
      <c r="A2758" s="6">
        <f t="shared" si="172"/>
        <v>10.48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41620.567141203705</v>
      </c>
      <c r="T2758" s="10">
        <f t="shared" si="175"/>
        <v>41650.567141203705</v>
      </c>
    </row>
    <row r="2759" spans="1:20" ht="33" x14ac:dyDescent="0.25">
      <c r="A2759" s="6">
        <f t="shared" si="172"/>
        <v>0.66666666666667096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42573.323287037034</v>
      </c>
      <c r="T2759" s="10">
        <f t="shared" si="175"/>
        <v>42588.323287037034</v>
      </c>
    </row>
    <row r="2760" spans="1:20" ht="49" x14ac:dyDescent="0.25">
      <c r="A2760" s="6">
        <f t="shared" si="172"/>
        <v>11.7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42639.10859953703</v>
      </c>
      <c r="T2760" s="10">
        <f t="shared" si="175"/>
        <v>42653.10859953703</v>
      </c>
    </row>
    <row r="2761" spans="1:20" ht="49" x14ac:dyDescent="0.25">
      <c r="A2761" s="6">
        <f t="shared" si="172"/>
        <v>10.499999999999998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42524.033171296294</v>
      </c>
      <c r="T2761" s="10">
        <f t="shared" si="175"/>
        <v>42567.033171296294</v>
      </c>
    </row>
    <row r="2762" spans="1:20" ht="49" x14ac:dyDescent="0.25">
      <c r="A2762" s="6">
        <f t="shared" si="172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41415.127986111111</v>
      </c>
      <c r="T2762" s="10">
        <f t="shared" si="175"/>
        <v>41445.127986111111</v>
      </c>
    </row>
    <row r="2763" spans="1:20" ht="33" x14ac:dyDescent="0.25">
      <c r="A2763" s="6">
        <f t="shared" si="172"/>
        <v>0.71999999999999842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41246.73024305555</v>
      </c>
      <c r="T2763" s="10">
        <f t="shared" si="175"/>
        <v>41276.73024305555</v>
      </c>
    </row>
    <row r="2764" spans="1:20" ht="49" x14ac:dyDescent="0.25">
      <c r="A2764" s="6">
        <f t="shared" si="172"/>
        <v>0.7692307692307665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40926.703645833331</v>
      </c>
      <c r="T2764" s="10">
        <f t="shared" si="175"/>
        <v>40986.661979166667</v>
      </c>
    </row>
    <row r="2765" spans="1:20" ht="33" x14ac:dyDescent="0.25">
      <c r="A2765" s="6">
        <f t="shared" si="172"/>
        <v>0.22842639593908531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41373.246342592589</v>
      </c>
      <c r="T2765" s="10">
        <f t="shared" si="175"/>
        <v>41418.246342592589</v>
      </c>
    </row>
    <row r="2766" spans="1:20" ht="49" x14ac:dyDescent="0.25">
      <c r="A2766" s="6">
        <f t="shared" si="172"/>
        <v>1.1249999999999982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41029.958692129629</v>
      </c>
      <c r="T2766" s="10">
        <f t="shared" si="175"/>
        <v>41059.458333333328</v>
      </c>
    </row>
    <row r="2767" spans="1:20" ht="49" x14ac:dyDescent="0.25">
      <c r="A2767" s="6">
        <f t="shared" si="172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41194.245694444442</v>
      </c>
      <c r="T2767" s="10">
        <f t="shared" si="175"/>
        <v>41210.245694444442</v>
      </c>
    </row>
    <row r="2768" spans="1:20" ht="49" x14ac:dyDescent="0.25">
      <c r="A2768" s="6">
        <f t="shared" si="172"/>
        <v>2.0000000000000018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40736.334699074068</v>
      </c>
      <c r="T2768" s="10">
        <f t="shared" si="175"/>
        <v>40766.334699074068</v>
      </c>
    </row>
    <row r="2769" spans="1:20" ht="49" x14ac:dyDescent="0.25">
      <c r="A2769" s="6">
        <f t="shared" si="172"/>
        <v>0.8499999999999952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42172.625578703701</v>
      </c>
      <c r="T2769" s="10">
        <f t="shared" si="175"/>
        <v>42232.625578703701</v>
      </c>
    </row>
    <row r="2770" spans="1:20" ht="49" x14ac:dyDescent="0.25">
      <c r="A2770" s="6">
        <f t="shared" si="172"/>
        <v>14.314285714285713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40967.2815162037</v>
      </c>
      <c r="T2770" s="10">
        <f t="shared" si="175"/>
        <v>40997.239849537036</v>
      </c>
    </row>
    <row r="2771" spans="1:20" ht="49" x14ac:dyDescent="0.25">
      <c r="A2771" s="6">
        <f t="shared" si="172"/>
        <v>0.24999999999999467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41745.492939814809</v>
      </c>
      <c r="T2771" s="10">
        <f t="shared" si="175"/>
        <v>41795.492939814809</v>
      </c>
    </row>
    <row r="2772" spans="1:20" ht="49" x14ac:dyDescent="0.25">
      <c r="A2772" s="6">
        <f t="shared" si="172"/>
        <v>10.411250000000006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41686.371874999997</v>
      </c>
      <c r="T2772" s="10">
        <f t="shared" si="175"/>
        <v>41716.330208333333</v>
      </c>
    </row>
    <row r="2773" spans="1:20" ht="49" x14ac:dyDescent="0.25">
      <c r="A2773" s="6">
        <f t="shared" si="172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41257.198379629626</v>
      </c>
      <c r="T2773" s="10">
        <f t="shared" si="175"/>
        <v>41306.375</v>
      </c>
    </row>
    <row r="2774" spans="1:20" ht="49" x14ac:dyDescent="0.25">
      <c r="A2774" s="6">
        <f t="shared" si="172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41537.535810185182</v>
      </c>
      <c r="T2774" s="10">
        <f t="shared" si="175"/>
        <v>41552.535810185182</v>
      </c>
    </row>
    <row r="2775" spans="1:20" ht="49" x14ac:dyDescent="0.25">
      <c r="A2775" s="6">
        <f t="shared" si="172"/>
        <v>0.18867924528301883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42474.531493055554</v>
      </c>
      <c r="T2775" s="10">
        <f t="shared" si="175"/>
        <v>42484.531493055554</v>
      </c>
    </row>
    <row r="2776" spans="1:20" ht="49" x14ac:dyDescent="0.25">
      <c r="A2776" s="6">
        <f t="shared" si="172"/>
        <v>14.249999999999996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41310.793148148143</v>
      </c>
      <c r="T2776" s="10">
        <f t="shared" si="175"/>
        <v>41340.793148148143</v>
      </c>
    </row>
    <row r="2777" spans="1:20" ht="49" x14ac:dyDescent="0.25">
      <c r="A2777" s="6">
        <f t="shared" si="172"/>
        <v>3.0000000000000027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40862.680023148147</v>
      </c>
      <c r="T2777" s="10">
        <f t="shared" si="175"/>
        <v>40892.680023148147</v>
      </c>
    </row>
    <row r="2778" spans="1:20" ht="49" x14ac:dyDescent="0.25">
      <c r="A2778" s="6">
        <f t="shared" si="172"/>
        <v>7.8809523809523778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42135.963842592588</v>
      </c>
      <c r="T2778" s="10">
        <f t="shared" si="175"/>
        <v>42166.963842592588</v>
      </c>
    </row>
    <row r="2779" spans="1:20" ht="49" x14ac:dyDescent="0.25">
      <c r="A2779" s="6">
        <f t="shared" si="172"/>
        <v>0.33333333333332993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42172.335694444446</v>
      </c>
      <c r="T2779" s="10">
        <f t="shared" si="175"/>
        <v>42202.335694444446</v>
      </c>
    </row>
    <row r="2780" spans="1:20" ht="65" x14ac:dyDescent="0.25">
      <c r="A2780" s="6">
        <f t="shared" si="172"/>
        <v>25.54545454545455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41846.644745370366</v>
      </c>
      <c r="T2780" s="10">
        <f t="shared" si="175"/>
        <v>41876.644745370366</v>
      </c>
    </row>
    <row r="2781" spans="1:20" ht="49" x14ac:dyDescent="0.25">
      <c r="A2781" s="6">
        <f t="shared" si="172"/>
        <v>2.1199999999999997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42300.252557870372</v>
      </c>
      <c r="T2781" s="10">
        <f t="shared" si="175"/>
        <v>42330.294224537036</v>
      </c>
    </row>
    <row r="2782" spans="1:20" ht="33" x14ac:dyDescent="0.25">
      <c r="A2782" s="6">
        <f t="shared" si="172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42774.114444444444</v>
      </c>
      <c r="T2782" s="10">
        <f t="shared" si="175"/>
        <v>42804.114444444444</v>
      </c>
    </row>
    <row r="2783" spans="1:20" ht="33" x14ac:dyDescent="0.25">
      <c r="A2783" s="6">
        <f t="shared" si="172"/>
        <v>105.28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42018.608263888884</v>
      </c>
      <c r="T2783" s="10">
        <f t="shared" si="175"/>
        <v>42046.958333333336</v>
      </c>
    </row>
    <row r="2784" spans="1:20" ht="33" x14ac:dyDescent="0.25">
      <c r="A2784" s="6">
        <f t="shared" si="172"/>
        <v>120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42026.591643518514</v>
      </c>
      <c r="T2784" s="10">
        <f t="shared" si="175"/>
        <v>42051.874305555553</v>
      </c>
    </row>
    <row r="2785" spans="1:20" ht="49" x14ac:dyDescent="0.25">
      <c r="A2785" s="6">
        <f t="shared" si="172"/>
        <v>114.5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42103.201921296299</v>
      </c>
      <c r="T2785" s="10">
        <f t="shared" si="175"/>
        <v>42117.201921296299</v>
      </c>
    </row>
    <row r="2786" spans="1:20" ht="49" x14ac:dyDescent="0.25">
      <c r="A2786" s="6">
        <f t="shared" si="172"/>
        <v>119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41920.454201388886</v>
      </c>
      <c r="T2786" s="10">
        <f t="shared" si="175"/>
        <v>41941.454201388886</v>
      </c>
    </row>
    <row r="2787" spans="1:20" ht="49" x14ac:dyDescent="0.25">
      <c r="A2787" s="6">
        <f t="shared" si="172"/>
        <v>104.67999999999999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42557.856099537035</v>
      </c>
      <c r="T2787" s="10">
        <f t="shared" si="175"/>
        <v>42587.541666666664</v>
      </c>
    </row>
    <row r="2788" spans="1:20" ht="33" x14ac:dyDescent="0.25">
      <c r="A2788" s="6">
        <f t="shared" si="172"/>
        <v>117.83999999999999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41815.235879629625</v>
      </c>
      <c r="T2788" s="10">
        <f t="shared" si="175"/>
        <v>41829.235879629625</v>
      </c>
    </row>
    <row r="2789" spans="1:20" ht="49" x14ac:dyDescent="0.25">
      <c r="A2789" s="6">
        <f t="shared" si="172"/>
        <v>119.7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41807.865185185183</v>
      </c>
      <c r="T2789" s="10">
        <f t="shared" si="175"/>
        <v>41837.865185185183</v>
      </c>
    </row>
    <row r="2790" spans="1:20" ht="33" x14ac:dyDescent="0.25">
      <c r="A2790" s="6">
        <f t="shared" si="172"/>
        <v>102.49999999999999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42550.368553240733</v>
      </c>
      <c r="T2790" s="10">
        <f t="shared" si="175"/>
        <v>42580.368553240733</v>
      </c>
    </row>
    <row r="2791" spans="1:20" ht="33" x14ac:dyDescent="0.25">
      <c r="A2791" s="6">
        <f t="shared" si="172"/>
        <v>101.16666666666667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42055.679791666662</v>
      </c>
      <c r="T2791" s="10">
        <f t="shared" si="175"/>
        <v>42074.833333333336</v>
      </c>
    </row>
    <row r="2792" spans="1:20" ht="49" x14ac:dyDescent="0.25">
      <c r="A2792" s="6">
        <f t="shared" si="172"/>
        <v>105.33333333333333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42016.605358796289</v>
      </c>
      <c r="T2792" s="10">
        <f t="shared" si="175"/>
        <v>42046.605358796289</v>
      </c>
    </row>
    <row r="2793" spans="1:20" ht="49" x14ac:dyDescent="0.25">
      <c r="A2793" s="6">
        <f t="shared" si="172"/>
        <v>102.49999999999999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42591.566655092589</v>
      </c>
      <c r="T2793" s="10">
        <f t="shared" si="175"/>
        <v>42621.833333333336</v>
      </c>
    </row>
    <row r="2794" spans="1:20" ht="49" x14ac:dyDescent="0.25">
      <c r="A2794" s="6">
        <f t="shared" si="172"/>
        <v>107.60000000000001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42182.897673611107</v>
      </c>
      <c r="T2794" s="10">
        <f t="shared" si="175"/>
        <v>42227.897673611107</v>
      </c>
    </row>
    <row r="2795" spans="1:20" ht="65" x14ac:dyDescent="0.25">
      <c r="A2795" s="6">
        <f t="shared" si="172"/>
        <v>110.5675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42176.085706018515</v>
      </c>
      <c r="T2795" s="10">
        <f t="shared" si="175"/>
        <v>42206.085706018515</v>
      </c>
    </row>
    <row r="2796" spans="1:20" ht="49" x14ac:dyDescent="0.25">
      <c r="A2796" s="6">
        <f t="shared" si="172"/>
        <v>150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42416.35832175926</v>
      </c>
      <c r="T2796" s="10">
        <f t="shared" si="175"/>
        <v>42432.458333333336</v>
      </c>
    </row>
    <row r="2797" spans="1:20" ht="49" x14ac:dyDescent="0.25">
      <c r="A2797" s="6">
        <f t="shared" si="172"/>
        <v>104.28571428571429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41780.192604166667</v>
      </c>
      <c r="T2797" s="10">
        <f t="shared" si="175"/>
        <v>41796.625</v>
      </c>
    </row>
    <row r="2798" spans="1:20" ht="49" x14ac:dyDescent="0.25">
      <c r="A2798" s="6">
        <f t="shared" si="172"/>
        <v>115.5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41795.194768518515</v>
      </c>
      <c r="T2798" s="10">
        <f t="shared" si="175"/>
        <v>41825.194768518515</v>
      </c>
    </row>
    <row r="2799" spans="1:20" ht="49" x14ac:dyDescent="0.25">
      <c r="A2799" s="6">
        <f t="shared" si="172"/>
        <v>102.64512500000001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41798.606944444444</v>
      </c>
      <c r="T2799" s="10">
        <f t="shared" si="175"/>
        <v>41828.606944444444</v>
      </c>
    </row>
    <row r="2800" spans="1:20" ht="49" x14ac:dyDescent="0.25">
      <c r="A2800" s="6">
        <f t="shared" si="172"/>
        <v>101.4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42201.341678240737</v>
      </c>
      <c r="T2800" s="10">
        <f t="shared" si="175"/>
        <v>42216.333333333336</v>
      </c>
    </row>
    <row r="2801" spans="1:20" ht="49" x14ac:dyDescent="0.25">
      <c r="A2801" s="6">
        <f t="shared" si="172"/>
        <v>116.6348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42506.93136574074</v>
      </c>
      <c r="T2801" s="10">
        <f t="shared" si="175"/>
        <v>42538.333333333336</v>
      </c>
    </row>
    <row r="2802" spans="1:20" ht="49" x14ac:dyDescent="0.25">
      <c r="A2802" s="6">
        <f t="shared" si="172"/>
        <v>133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41948.219513888886</v>
      </c>
      <c r="T2802" s="10">
        <f t="shared" si="175"/>
        <v>42008.219513888886</v>
      </c>
    </row>
    <row r="2803" spans="1:20" ht="49" x14ac:dyDescent="0.25">
      <c r="A2803" s="6">
        <f t="shared" si="172"/>
        <v>133.20000000000002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41899.909826388888</v>
      </c>
      <c r="T2803" s="10">
        <f t="shared" si="175"/>
        <v>41922.125</v>
      </c>
    </row>
    <row r="2804" spans="1:20" ht="49" x14ac:dyDescent="0.25">
      <c r="A2804" s="6">
        <f t="shared" si="172"/>
        <v>101.83333333333333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42192.313738425924</v>
      </c>
      <c r="T2804" s="10">
        <f t="shared" si="175"/>
        <v>42222.313738425924</v>
      </c>
    </row>
    <row r="2805" spans="1:20" ht="49" x14ac:dyDescent="0.25">
      <c r="A2805" s="6">
        <f t="shared" si="172"/>
        <v>127.95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42157.732361111113</v>
      </c>
      <c r="T2805" s="10">
        <f t="shared" si="175"/>
        <v>42200.666666666664</v>
      </c>
    </row>
    <row r="2806" spans="1:20" ht="49" x14ac:dyDescent="0.25">
      <c r="A2806" s="6">
        <f t="shared" si="172"/>
        <v>114.99999999999999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41881.120254629626</v>
      </c>
      <c r="T2806" s="10">
        <f t="shared" si="175"/>
        <v>41911.120254629626</v>
      </c>
    </row>
    <row r="2807" spans="1:20" ht="65" x14ac:dyDescent="0.25">
      <c r="A2807" s="6">
        <f t="shared" si="172"/>
        <v>110.00000000000001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42213.1721412037</v>
      </c>
      <c r="T2807" s="10">
        <f t="shared" si="175"/>
        <v>42238.1721412037</v>
      </c>
    </row>
    <row r="2808" spans="1:20" ht="49" x14ac:dyDescent="0.25">
      <c r="A2808" s="6">
        <f t="shared" si="172"/>
        <v>112.1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42184.933912037035</v>
      </c>
      <c r="T2808" s="10">
        <f t="shared" si="175"/>
        <v>42221.124999999993</v>
      </c>
    </row>
    <row r="2809" spans="1:20" ht="18" x14ac:dyDescent="0.25">
      <c r="A2809" s="6">
        <f t="shared" si="172"/>
        <v>126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42154.539791666662</v>
      </c>
      <c r="T2809" s="10">
        <f t="shared" si="175"/>
        <v>42184.539791666662</v>
      </c>
    </row>
    <row r="2810" spans="1:20" ht="49" x14ac:dyDescent="0.25">
      <c r="A2810" s="6">
        <f t="shared" si="172"/>
        <v>100.24444444444444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42208.513136574074</v>
      </c>
      <c r="T2810" s="10">
        <f t="shared" si="175"/>
        <v>42238.513136574074</v>
      </c>
    </row>
    <row r="2811" spans="1:20" ht="49" x14ac:dyDescent="0.25">
      <c r="A2811" s="6">
        <f t="shared" si="172"/>
        <v>102.4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42451.163483796299</v>
      </c>
      <c r="T2811" s="10">
        <f t="shared" si="175"/>
        <v>42459.277083333327</v>
      </c>
    </row>
    <row r="2812" spans="1:20" ht="49" x14ac:dyDescent="0.25">
      <c r="A2812" s="6">
        <f t="shared" si="172"/>
        <v>108.2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41758.806296296294</v>
      </c>
      <c r="T2812" s="10">
        <f t="shared" si="175"/>
        <v>41790.832638888889</v>
      </c>
    </row>
    <row r="2813" spans="1:20" ht="49" x14ac:dyDescent="0.25">
      <c r="A2813" s="6">
        <f t="shared" si="172"/>
        <v>100.27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42028.163229166668</v>
      </c>
      <c r="T2813" s="10">
        <f t="shared" si="175"/>
        <v>42058.163229166668</v>
      </c>
    </row>
    <row r="2814" spans="1:20" ht="49" x14ac:dyDescent="0.25">
      <c r="A2814" s="6">
        <f t="shared" si="172"/>
        <v>113.3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42054.410856481474</v>
      </c>
      <c r="T2814" s="10">
        <f t="shared" si="175"/>
        <v>42099.833333333336</v>
      </c>
    </row>
    <row r="2815" spans="1:20" ht="49" x14ac:dyDescent="0.25">
      <c r="A2815" s="6">
        <f t="shared" si="172"/>
        <v>127.57571428571428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42693.409270833326</v>
      </c>
      <c r="T2815" s="10">
        <f t="shared" si="175"/>
        <v>42718.409270833326</v>
      </c>
    </row>
    <row r="2816" spans="1:20" ht="49" x14ac:dyDescent="0.25">
      <c r="A2816" s="6">
        <f t="shared" si="172"/>
        <v>107.73333333333332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42103.066145833327</v>
      </c>
      <c r="T2816" s="10">
        <f t="shared" si="175"/>
        <v>42133.066145833327</v>
      </c>
    </row>
    <row r="2817" spans="1:20" ht="49" x14ac:dyDescent="0.25">
      <c r="A2817" s="6">
        <f t="shared" si="172"/>
        <v>242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42559.443391203698</v>
      </c>
      <c r="T2817" s="10">
        <f t="shared" si="175"/>
        <v>42589.443391203698</v>
      </c>
    </row>
    <row r="2818" spans="1:20" ht="49" x14ac:dyDescent="0.25">
      <c r="A2818" s="6">
        <f t="shared" si="172"/>
        <v>141.56666666666666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42188.134166666663</v>
      </c>
      <c r="T2818" s="10">
        <f t="shared" si="175"/>
        <v>42218.333333333336</v>
      </c>
    </row>
    <row r="2819" spans="1:20" ht="49" x14ac:dyDescent="0.25">
      <c r="A2819" s="6">
        <f t="shared" ref="A2819:A2882" si="176">((F2819-E2819)/E2819+1)*100</f>
        <v>130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>
        <f t="shared" ref="P2819:P2882" si="177">F2819/M2819</f>
        <v>23.636363636363637</v>
      </c>
      <c r="Q2819" t="s">
        <v>8317</v>
      </c>
      <c r="R2819" t="s">
        <v>8318</v>
      </c>
      <c r="S2819" s="10">
        <f t="shared" ref="S2819:S2882" si="178">(((K2819/60)/60)/24)+DATE(1970,1,1)+(-8/24)</f>
        <v>42023.30164351852</v>
      </c>
      <c r="T2819" s="10">
        <f t="shared" ref="T2819:T2882" si="179">(((J2819/60)/60)/24)+DATE(1970,1,1)+(-8/24)</f>
        <v>42063.30164351852</v>
      </c>
    </row>
    <row r="2820" spans="1:20" ht="49" x14ac:dyDescent="0.25">
      <c r="A2820" s="6">
        <f t="shared" si="176"/>
        <v>106.03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42250.264884259253</v>
      </c>
      <c r="T2820" s="10">
        <f t="shared" si="179"/>
        <v>42270.264884259253</v>
      </c>
    </row>
    <row r="2821" spans="1:20" ht="49" x14ac:dyDescent="0.25">
      <c r="A2821" s="6">
        <f t="shared" si="176"/>
        <v>104.80000000000001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42139.192233796297</v>
      </c>
      <c r="T2821" s="10">
        <f t="shared" si="179"/>
        <v>42169.192233796297</v>
      </c>
    </row>
    <row r="2822" spans="1:20" ht="49" x14ac:dyDescent="0.25">
      <c r="A2822" s="6">
        <f t="shared" si="176"/>
        <v>136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42401.277650462966</v>
      </c>
      <c r="T2822" s="10">
        <f t="shared" si="179"/>
        <v>42425.666666666664</v>
      </c>
    </row>
    <row r="2823" spans="1:20" ht="49" x14ac:dyDescent="0.25">
      <c r="A2823" s="6">
        <f t="shared" si="176"/>
        <v>100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41875.589525462965</v>
      </c>
      <c r="T2823" s="10">
        <f t="shared" si="179"/>
        <v>41905.589525462965</v>
      </c>
    </row>
    <row r="2824" spans="1:20" ht="49" x14ac:dyDescent="0.25">
      <c r="A2824" s="6">
        <f t="shared" si="176"/>
        <v>100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42060.350601851846</v>
      </c>
      <c r="T2824" s="10">
        <f t="shared" si="179"/>
        <v>42090.308935185189</v>
      </c>
    </row>
    <row r="2825" spans="1:20" ht="49" x14ac:dyDescent="0.25">
      <c r="A2825" s="6">
        <f t="shared" si="176"/>
        <v>124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42066.678310185183</v>
      </c>
      <c r="T2825" s="10">
        <f t="shared" si="179"/>
        <v>42094.624305555553</v>
      </c>
    </row>
    <row r="2826" spans="1:20" ht="33" x14ac:dyDescent="0.25">
      <c r="A2826" s="6">
        <f t="shared" si="176"/>
        <v>116.92307692307693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42135.9374537037</v>
      </c>
      <c r="T2826" s="10">
        <f t="shared" si="179"/>
        <v>42167.738194444442</v>
      </c>
    </row>
    <row r="2827" spans="1:20" ht="49" x14ac:dyDescent="0.25">
      <c r="A2827" s="6">
        <f t="shared" si="176"/>
        <v>103.33333333333334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42312.459328703706</v>
      </c>
      <c r="T2827" s="10">
        <f t="shared" si="179"/>
        <v>42342.459328703706</v>
      </c>
    </row>
    <row r="2828" spans="1:20" ht="49" x14ac:dyDescent="0.25">
      <c r="A2828" s="6">
        <f t="shared" si="176"/>
        <v>107.74999999999999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42170.701527777775</v>
      </c>
      <c r="T2828" s="10">
        <f t="shared" si="179"/>
        <v>42194.958333333336</v>
      </c>
    </row>
    <row r="2829" spans="1:20" ht="49" x14ac:dyDescent="0.25">
      <c r="A2829" s="6">
        <f t="shared" si="176"/>
        <v>120.25000000000001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42494.350300925922</v>
      </c>
      <c r="T2829" s="10">
        <f t="shared" si="179"/>
        <v>42524.354166666664</v>
      </c>
    </row>
    <row r="2830" spans="1:20" ht="49" x14ac:dyDescent="0.25">
      <c r="A2830" s="6">
        <f t="shared" si="176"/>
        <v>100.37894736842105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42253.931354166663</v>
      </c>
      <c r="T2830" s="10">
        <f t="shared" si="179"/>
        <v>42279.624999999993</v>
      </c>
    </row>
    <row r="2831" spans="1:20" ht="49" x14ac:dyDescent="0.25">
      <c r="A2831" s="6">
        <f t="shared" si="176"/>
        <v>106.52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42495.100902777776</v>
      </c>
      <c r="T2831" s="10">
        <f t="shared" si="179"/>
        <v>42523.100902777776</v>
      </c>
    </row>
    <row r="2832" spans="1:20" ht="33" x14ac:dyDescent="0.25">
      <c r="A2832" s="6">
        <f t="shared" si="176"/>
        <v>100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41758.506342592591</v>
      </c>
      <c r="T2832" s="10">
        <f t="shared" si="179"/>
        <v>41770.832638888889</v>
      </c>
    </row>
    <row r="2833" spans="1:20" ht="33" x14ac:dyDescent="0.25">
      <c r="A2833" s="6">
        <f t="shared" si="176"/>
        <v>110.66666666666667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42171.491550925923</v>
      </c>
      <c r="T2833" s="10">
        <f t="shared" si="179"/>
        <v>42201.491550925923</v>
      </c>
    </row>
    <row r="2834" spans="1:20" ht="49" x14ac:dyDescent="0.25">
      <c r="A2834" s="6">
        <f t="shared" si="176"/>
        <v>114.71959999999999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41938.376087962963</v>
      </c>
      <c r="T2834" s="10">
        <f t="shared" si="179"/>
        <v>41966.583333333336</v>
      </c>
    </row>
    <row r="2835" spans="1:20" ht="18" x14ac:dyDescent="0.25">
      <c r="A2835" s="6">
        <f t="shared" si="176"/>
        <v>108.25925925925925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42267.794363425921</v>
      </c>
      <c r="T2835" s="10">
        <f t="shared" si="179"/>
        <v>42287.749999999993</v>
      </c>
    </row>
    <row r="2836" spans="1:20" ht="49" x14ac:dyDescent="0.25">
      <c r="A2836" s="6">
        <f t="shared" si="176"/>
        <v>170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42019.626504629625</v>
      </c>
      <c r="T2836" s="10">
        <f t="shared" si="179"/>
        <v>42034.626504629625</v>
      </c>
    </row>
    <row r="2837" spans="1:20" ht="49" x14ac:dyDescent="0.25">
      <c r="A2837" s="6">
        <f t="shared" si="176"/>
        <v>187.09899999999999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42313.370567129627</v>
      </c>
      <c r="T2837" s="10">
        <f t="shared" si="179"/>
        <v>42342.666666666664</v>
      </c>
    </row>
    <row r="2838" spans="1:20" ht="49" x14ac:dyDescent="0.25">
      <c r="A2838" s="6">
        <f t="shared" si="176"/>
        <v>107.77777777777777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42745.928449074076</v>
      </c>
      <c r="T2838" s="10">
        <f t="shared" si="179"/>
        <v>42783.874305555553</v>
      </c>
    </row>
    <row r="2839" spans="1:20" ht="65" x14ac:dyDescent="0.25">
      <c r="A2839" s="6">
        <f t="shared" si="176"/>
        <v>100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42307.575046296297</v>
      </c>
      <c r="T2839" s="10">
        <f t="shared" si="179"/>
        <v>42347.616712962961</v>
      </c>
    </row>
    <row r="2840" spans="1:20" ht="49" x14ac:dyDescent="0.25">
      <c r="A2840" s="6">
        <f t="shared" si="176"/>
        <v>120.25000000000001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41842.274259259255</v>
      </c>
      <c r="T2840" s="10">
        <f t="shared" si="179"/>
        <v>41864.583333333328</v>
      </c>
    </row>
    <row r="2841" spans="1:20" ht="49" x14ac:dyDescent="0.25">
      <c r="A2841" s="6">
        <f t="shared" si="176"/>
        <v>111.42857142857143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41852.906874999993</v>
      </c>
      <c r="T2841" s="10">
        <f t="shared" si="179"/>
        <v>41875.874305555553</v>
      </c>
    </row>
    <row r="2842" spans="1:20" ht="49" x14ac:dyDescent="0.25">
      <c r="A2842" s="6">
        <f t="shared" si="176"/>
        <v>104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42059.702303240738</v>
      </c>
      <c r="T2842" s="10">
        <f t="shared" si="179"/>
        <v>42081.374999999993</v>
      </c>
    </row>
    <row r="2843" spans="1:20" ht="49" x14ac:dyDescent="0.25">
      <c r="A2843" s="6">
        <f t="shared" si="176"/>
        <v>1.0000000000000009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42291.40621527777</v>
      </c>
      <c r="T2843" s="10">
        <f t="shared" si="179"/>
        <v>42351.447881944441</v>
      </c>
    </row>
    <row r="2844" spans="1:20" ht="49" x14ac:dyDescent="0.25">
      <c r="A2844" s="6">
        <f t="shared" si="176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41784.619155092587</v>
      </c>
      <c r="T2844" s="10">
        <f t="shared" si="179"/>
        <v>41811.125</v>
      </c>
    </row>
    <row r="2845" spans="1:20" ht="49" x14ac:dyDescent="0.25">
      <c r="A2845" s="6">
        <f t="shared" si="176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42492.404513888883</v>
      </c>
      <c r="T2845" s="10">
        <f t="shared" si="179"/>
        <v>42533.833333333336</v>
      </c>
    </row>
    <row r="2846" spans="1:20" ht="49" x14ac:dyDescent="0.25">
      <c r="A2846" s="6">
        <f t="shared" si="176"/>
        <v>5.4545454545454568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42709.212731481479</v>
      </c>
      <c r="T2846" s="10">
        <f t="shared" si="179"/>
        <v>42739.212731481479</v>
      </c>
    </row>
    <row r="2847" spans="1:20" ht="49" x14ac:dyDescent="0.25">
      <c r="A2847" s="6">
        <f t="shared" si="176"/>
        <v>31.546666666666667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42102.683252314811</v>
      </c>
      <c r="T2847" s="10">
        <f t="shared" si="179"/>
        <v>42162.683252314811</v>
      </c>
    </row>
    <row r="2848" spans="1:20" ht="49" x14ac:dyDescent="0.25">
      <c r="A2848" s="6">
        <f t="shared" si="176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42108.358726851853</v>
      </c>
      <c r="T2848" s="10">
        <f t="shared" si="179"/>
        <v>42153.358726851853</v>
      </c>
    </row>
    <row r="2849" spans="1:20" ht="49" x14ac:dyDescent="0.25">
      <c r="A2849" s="6">
        <f t="shared" si="176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42453.472974537035</v>
      </c>
      <c r="T2849" s="10">
        <f t="shared" si="179"/>
        <v>42513.472974537035</v>
      </c>
    </row>
    <row r="2850" spans="1:20" ht="49" x14ac:dyDescent="0.25">
      <c r="A2850" s="6">
        <f t="shared" si="176"/>
        <v>0.20000000000000018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42123.315497685187</v>
      </c>
      <c r="T2850" s="10">
        <f t="shared" si="179"/>
        <v>42153.315497685187</v>
      </c>
    </row>
    <row r="2851" spans="1:20" ht="49" x14ac:dyDescent="0.25">
      <c r="A2851" s="6">
        <f t="shared" si="176"/>
        <v>1.0000000000000009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42453.094907407409</v>
      </c>
      <c r="T2851" s="10">
        <f t="shared" si="179"/>
        <v>42483.094907407409</v>
      </c>
    </row>
    <row r="2852" spans="1:20" ht="49" x14ac:dyDescent="0.25">
      <c r="A2852" s="6">
        <f t="shared" si="176"/>
        <v>3.8874999999999993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41857.673738425925</v>
      </c>
      <c r="T2852" s="10">
        <f t="shared" si="179"/>
        <v>41887.673738425925</v>
      </c>
    </row>
    <row r="2853" spans="1:20" ht="49" x14ac:dyDescent="0.25">
      <c r="A2853" s="6">
        <f t="shared" si="176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42389.669317129628</v>
      </c>
      <c r="T2853" s="10">
        <f t="shared" si="179"/>
        <v>42398.636805555558</v>
      </c>
    </row>
    <row r="2854" spans="1:20" ht="49" x14ac:dyDescent="0.25">
      <c r="A2854" s="6">
        <f t="shared" si="176"/>
        <v>1.9000000000000017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41780.711840277778</v>
      </c>
      <c r="T2854" s="10">
        <f t="shared" si="179"/>
        <v>41810.711840277778</v>
      </c>
    </row>
    <row r="2855" spans="1:20" ht="49" x14ac:dyDescent="0.25">
      <c r="A2855" s="6">
        <f t="shared" si="176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41835.85760416666</v>
      </c>
      <c r="T2855" s="10">
        <f t="shared" si="179"/>
        <v>41895.85760416666</v>
      </c>
    </row>
    <row r="2856" spans="1:20" ht="49" x14ac:dyDescent="0.25">
      <c r="A2856" s="6">
        <f t="shared" si="176"/>
        <v>41.7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42111.383321759255</v>
      </c>
      <c r="T2856" s="10">
        <f t="shared" si="179"/>
        <v>42131.383321759255</v>
      </c>
    </row>
    <row r="2857" spans="1:20" ht="49" x14ac:dyDescent="0.25">
      <c r="A2857" s="6">
        <f t="shared" si="176"/>
        <v>50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42369.674432870372</v>
      </c>
      <c r="T2857" s="10">
        <f t="shared" si="179"/>
        <v>42398.648611111108</v>
      </c>
    </row>
    <row r="2858" spans="1:20" ht="49" x14ac:dyDescent="0.25">
      <c r="A2858" s="6">
        <f t="shared" si="176"/>
        <v>4.8666666666666636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42164.704247685186</v>
      </c>
      <c r="T2858" s="10">
        <f t="shared" si="179"/>
        <v>42224.56527777778</v>
      </c>
    </row>
    <row r="2859" spans="1:20" ht="65" x14ac:dyDescent="0.25">
      <c r="A2859" s="6">
        <f t="shared" si="176"/>
        <v>19.736842105263154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42726.586747685178</v>
      </c>
      <c r="T2859" s="10">
        <f t="shared" si="179"/>
        <v>42786.416666666664</v>
      </c>
    </row>
    <row r="2860" spans="1:20" ht="49" x14ac:dyDescent="0.25">
      <c r="A2860" s="6">
        <f t="shared" si="176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41954.211747685178</v>
      </c>
      <c r="T2860" s="10">
        <f t="shared" si="179"/>
        <v>41978.144444444442</v>
      </c>
    </row>
    <row r="2861" spans="1:20" ht="33" x14ac:dyDescent="0.25">
      <c r="A2861" s="6">
        <f t="shared" si="176"/>
        <v>1.749999999999996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42233.028981481482</v>
      </c>
      <c r="T2861" s="10">
        <f t="shared" si="179"/>
        <v>42293.028981481482</v>
      </c>
    </row>
    <row r="2862" spans="1:20" ht="49" x14ac:dyDescent="0.25">
      <c r="A2862" s="6">
        <f t="shared" si="176"/>
        <v>6.65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42480.467314814807</v>
      </c>
      <c r="T2862" s="10">
        <f t="shared" si="179"/>
        <v>42540.467314814807</v>
      </c>
    </row>
    <row r="2863" spans="1:20" ht="49" x14ac:dyDescent="0.25">
      <c r="A2863" s="6">
        <f t="shared" si="176"/>
        <v>31.999999999999996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42257.2575</v>
      </c>
      <c r="T2863" s="10">
        <f t="shared" si="179"/>
        <v>42271.2575</v>
      </c>
    </row>
    <row r="2864" spans="1:20" ht="49" x14ac:dyDescent="0.25">
      <c r="A2864" s="6">
        <f t="shared" si="176"/>
        <v>0.43307086614172707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41784.456354166665</v>
      </c>
      <c r="T2864" s="10">
        <f t="shared" si="179"/>
        <v>41814.456354166665</v>
      </c>
    </row>
    <row r="2865" spans="1:20" ht="49" x14ac:dyDescent="0.25">
      <c r="A2865" s="6">
        <f t="shared" si="176"/>
        <v>3.9999999999995595E-2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41831.34170138889</v>
      </c>
      <c r="T2865" s="10">
        <f t="shared" si="179"/>
        <v>41891.34170138889</v>
      </c>
    </row>
    <row r="2866" spans="1:20" ht="18" x14ac:dyDescent="0.25">
      <c r="A2866" s="6">
        <f t="shared" si="176"/>
        <v>1.6000000000000014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42172.280173611107</v>
      </c>
      <c r="T2866" s="10">
        <f t="shared" si="179"/>
        <v>42202.220833333333</v>
      </c>
    </row>
    <row r="2867" spans="1:20" ht="49" x14ac:dyDescent="0.25">
      <c r="A2867" s="6">
        <f t="shared" si="176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41949.780775462961</v>
      </c>
      <c r="T2867" s="10">
        <f t="shared" si="179"/>
        <v>42009.780775462961</v>
      </c>
    </row>
    <row r="2868" spans="1:20" ht="49" x14ac:dyDescent="0.25">
      <c r="A2868" s="6">
        <f t="shared" si="176"/>
        <v>0.9000000000000008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42627.621770833335</v>
      </c>
      <c r="T2868" s="10">
        <f t="shared" si="179"/>
        <v>42657.583333333336</v>
      </c>
    </row>
    <row r="2869" spans="1:20" ht="49" x14ac:dyDescent="0.25">
      <c r="A2869" s="6">
        <f t="shared" si="176"/>
        <v>20.16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42530.861944444441</v>
      </c>
      <c r="T2869" s="10">
        <f t="shared" si="179"/>
        <v>42554.833333333336</v>
      </c>
    </row>
    <row r="2870" spans="1:20" ht="49" x14ac:dyDescent="0.25">
      <c r="A2870" s="6">
        <f t="shared" si="176"/>
        <v>42.011733333333332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42618.493680555555</v>
      </c>
      <c r="T2870" s="10">
        <f t="shared" si="179"/>
        <v>42648.493680555555</v>
      </c>
    </row>
    <row r="2871" spans="1:20" ht="49" x14ac:dyDescent="0.25">
      <c r="A2871" s="6">
        <f t="shared" si="176"/>
        <v>0.88500000000000245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42540.260196759256</v>
      </c>
      <c r="T2871" s="10">
        <f t="shared" si="179"/>
        <v>42570.260196759256</v>
      </c>
    </row>
    <row r="2872" spans="1:20" ht="49" x14ac:dyDescent="0.25">
      <c r="A2872" s="6">
        <f t="shared" si="176"/>
        <v>15.000000000000002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41745.856076388889</v>
      </c>
      <c r="T2872" s="10">
        <f t="shared" si="179"/>
        <v>41775.856076388889</v>
      </c>
    </row>
    <row r="2873" spans="1:20" ht="49" x14ac:dyDescent="0.25">
      <c r="A2873" s="6">
        <f t="shared" si="176"/>
        <v>4.6699999999999964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41974.405243055553</v>
      </c>
      <c r="T2873" s="10">
        <f t="shared" si="179"/>
        <v>41994.405243055553</v>
      </c>
    </row>
    <row r="2874" spans="1:20" ht="33" x14ac:dyDescent="0.25">
      <c r="A2874" s="6">
        <f t="shared" si="176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42114.782847222225</v>
      </c>
      <c r="T2874" s="10">
        <f t="shared" si="179"/>
        <v>42174.782847222225</v>
      </c>
    </row>
    <row r="2875" spans="1:20" ht="49" x14ac:dyDescent="0.25">
      <c r="A2875" s="6">
        <f t="shared" si="176"/>
        <v>38.119999999999997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42002.484155092585</v>
      </c>
      <c r="T2875" s="10">
        <f t="shared" si="179"/>
        <v>42032.484155092585</v>
      </c>
    </row>
    <row r="2876" spans="1:20" ht="49" x14ac:dyDescent="0.25">
      <c r="A2876" s="6">
        <f t="shared" si="176"/>
        <v>5.4200000000000026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42722.511412037034</v>
      </c>
      <c r="T2876" s="10">
        <f t="shared" si="179"/>
        <v>42752.511412037034</v>
      </c>
    </row>
    <row r="2877" spans="1:20" ht="49" x14ac:dyDescent="0.25">
      <c r="A2877" s="6">
        <f t="shared" si="176"/>
        <v>3.4999999999996145E-2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42464.795057870368</v>
      </c>
      <c r="T2877" s="10">
        <f t="shared" si="179"/>
        <v>42494.795057870368</v>
      </c>
    </row>
    <row r="2878" spans="1:20" ht="49" x14ac:dyDescent="0.25">
      <c r="A2878" s="6">
        <f t="shared" si="176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42171.410636574066</v>
      </c>
      <c r="T2878" s="10">
        <f t="shared" si="179"/>
        <v>42201.410636574066</v>
      </c>
    </row>
    <row r="2879" spans="1:20" ht="49" x14ac:dyDescent="0.25">
      <c r="A2879" s="6">
        <f t="shared" si="176"/>
        <v>10.833333333333329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42672.621805555551</v>
      </c>
      <c r="T2879" s="10">
        <f t="shared" si="179"/>
        <v>42704.374999999993</v>
      </c>
    </row>
    <row r="2880" spans="1:20" ht="49" x14ac:dyDescent="0.25">
      <c r="A2880" s="6">
        <f t="shared" si="176"/>
        <v>2.1000000000000019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42128.282349537032</v>
      </c>
      <c r="T2880" s="10">
        <f t="shared" si="179"/>
        <v>42188.282349537032</v>
      </c>
    </row>
    <row r="2881" spans="1:20" ht="49" x14ac:dyDescent="0.25">
      <c r="A2881" s="6">
        <f t="shared" si="176"/>
        <v>0.25892857142857384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42359.391909722217</v>
      </c>
      <c r="T2881" s="10">
        <f t="shared" si="179"/>
        <v>42389.391909722217</v>
      </c>
    </row>
    <row r="2882" spans="1:20" ht="49" x14ac:dyDescent="0.25">
      <c r="A2882" s="6">
        <f t="shared" si="176"/>
        <v>23.333333333333329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42192.57236111111</v>
      </c>
      <c r="T2882" s="10">
        <f t="shared" si="179"/>
        <v>42236.378472222219</v>
      </c>
    </row>
    <row r="2883" spans="1:20" ht="49" x14ac:dyDescent="0.25">
      <c r="A2883" s="6">
        <f t="shared" ref="A2883:A2946" si="180">((F2883-E2883)/E2883+1)*100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t="e">
        <f t="shared" ref="P2883:P2946" si="181">F2883/M2883</f>
        <v>#DIV/0!</v>
      </c>
      <c r="Q2883" t="s">
        <v>8317</v>
      </c>
      <c r="R2883" t="s">
        <v>8318</v>
      </c>
      <c r="S2883" s="10">
        <f t="shared" ref="S2883:S2946" si="182">(((K2883/60)/60)/24)+DATE(1970,1,1)+(-8/24)</f>
        <v>41916.264305555553</v>
      </c>
      <c r="T2883" s="10">
        <f t="shared" ref="T2883:T2946" si="183">(((J2883/60)/60)/24)+DATE(1970,1,1)+(-8/24)</f>
        <v>41976.305972222217</v>
      </c>
    </row>
    <row r="2884" spans="1:20" ht="49" x14ac:dyDescent="0.25">
      <c r="A2884" s="6">
        <f t="shared" si="180"/>
        <v>33.599999999999994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42461.262939814813</v>
      </c>
      <c r="T2884" s="10">
        <f t="shared" si="183"/>
        <v>42491.262939814813</v>
      </c>
    </row>
    <row r="2885" spans="1:20" ht="49" x14ac:dyDescent="0.25">
      <c r="A2885" s="6">
        <f t="shared" si="180"/>
        <v>19.079999999999998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42370.569872685184</v>
      </c>
      <c r="T2885" s="10">
        <f t="shared" si="183"/>
        <v>42405.874305555553</v>
      </c>
    </row>
    <row r="2886" spans="1:20" ht="33" x14ac:dyDescent="0.25">
      <c r="A2886" s="6">
        <f t="shared" si="180"/>
        <v>0.41111111111110654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41948.393923611111</v>
      </c>
      <c r="T2886" s="10">
        <f t="shared" si="183"/>
        <v>41978.393923611111</v>
      </c>
    </row>
    <row r="2887" spans="1:20" ht="33" x14ac:dyDescent="0.25">
      <c r="A2887" s="6">
        <f t="shared" si="180"/>
        <v>32.499999999999993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42046.743067129624</v>
      </c>
      <c r="T2887" s="10">
        <f t="shared" si="183"/>
        <v>42076.70140046296</v>
      </c>
    </row>
    <row r="2888" spans="1:20" ht="49" x14ac:dyDescent="0.25">
      <c r="A2888" s="6">
        <f t="shared" si="180"/>
        <v>5.0000000000000044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42261.299583333333</v>
      </c>
      <c r="T2888" s="10">
        <f t="shared" si="183"/>
        <v>42265.832638888889</v>
      </c>
    </row>
    <row r="2889" spans="1:20" ht="49" x14ac:dyDescent="0.25">
      <c r="A2889" s="6">
        <f t="shared" si="180"/>
        <v>0.16666666666667052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41985.094027777777</v>
      </c>
      <c r="T2889" s="10">
        <f t="shared" si="183"/>
        <v>42015.094027777777</v>
      </c>
    </row>
    <row r="2890" spans="1:20" ht="49" x14ac:dyDescent="0.25">
      <c r="A2890" s="6">
        <f t="shared" si="180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41922.201851851853</v>
      </c>
      <c r="T2890" s="10">
        <f t="shared" si="183"/>
        <v>41929.874305555553</v>
      </c>
    </row>
    <row r="2891" spans="1:20" ht="49" x14ac:dyDescent="0.25">
      <c r="A2891" s="6">
        <f t="shared" si="180"/>
        <v>38.06666666666667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41850.529918981476</v>
      </c>
      <c r="T2891" s="10">
        <f t="shared" si="183"/>
        <v>41880.529918981476</v>
      </c>
    </row>
    <row r="2892" spans="1:20" ht="49" x14ac:dyDescent="0.25">
      <c r="A2892" s="6">
        <f t="shared" si="180"/>
        <v>1.0499999999999954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41831.409629629627</v>
      </c>
      <c r="T2892" s="10">
        <f t="shared" si="183"/>
        <v>41859.791666666664</v>
      </c>
    </row>
    <row r="2893" spans="1:20" ht="49" x14ac:dyDescent="0.25">
      <c r="A2893" s="6">
        <f t="shared" si="180"/>
        <v>2.7299999999999991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42415.550092592595</v>
      </c>
      <c r="T2893" s="10">
        <f t="shared" si="183"/>
        <v>42475.508425925924</v>
      </c>
    </row>
    <row r="2894" spans="1:20" ht="49" x14ac:dyDescent="0.25">
      <c r="A2894" s="6">
        <f t="shared" si="180"/>
        <v>9.0909090909090935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41869.380833333329</v>
      </c>
      <c r="T2894" s="10">
        <f t="shared" si="183"/>
        <v>41876.541666666664</v>
      </c>
    </row>
    <row r="2895" spans="1:20" ht="18" x14ac:dyDescent="0.25">
      <c r="A2895" s="6">
        <f t="shared" si="180"/>
        <v>0.50000000000000044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41953.439756944441</v>
      </c>
      <c r="T2895" s="10">
        <f t="shared" si="183"/>
        <v>42012.749999999993</v>
      </c>
    </row>
    <row r="2896" spans="1:20" ht="33" x14ac:dyDescent="0.25">
      <c r="A2896" s="6">
        <f t="shared" si="180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42037.652951388889</v>
      </c>
      <c r="T2896" s="10">
        <f t="shared" si="183"/>
        <v>42097.611284722218</v>
      </c>
    </row>
    <row r="2897" spans="1:20" ht="49" x14ac:dyDescent="0.25">
      <c r="A2897" s="6">
        <f t="shared" si="180"/>
        <v>4.6000000000000041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41811.222129629627</v>
      </c>
      <c r="T2897" s="10">
        <f t="shared" si="183"/>
        <v>41812.541666666664</v>
      </c>
    </row>
    <row r="2898" spans="1:20" ht="49" x14ac:dyDescent="0.25">
      <c r="A2898" s="6">
        <f t="shared" si="180"/>
        <v>20.833333333333336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42701.575474537036</v>
      </c>
      <c r="T2898" s="10">
        <f t="shared" si="183"/>
        <v>42715.916666666664</v>
      </c>
    </row>
    <row r="2899" spans="1:20" ht="49" x14ac:dyDescent="0.25">
      <c r="A2899" s="6">
        <f t="shared" si="180"/>
        <v>4.5833333333333286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42258.313171296293</v>
      </c>
      <c r="T2899" s="10">
        <f t="shared" si="183"/>
        <v>42288.311863425923</v>
      </c>
    </row>
    <row r="2900" spans="1:20" ht="49" x14ac:dyDescent="0.25">
      <c r="A2900" s="6">
        <f t="shared" si="180"/>
        <v>4.2133333333333356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42278.331631944442</v>
      </c>
      <c r="T2900" s="10">
        <f t="shared" si="183"/>
        <v>42308.331631944442</v>
      </c>
    </row>
    <row r="2901" spans="1:20" ht="49" x14ac:dyDescent="0.25">
      <c r="A2901" s="6">
        <f t="shared" si="180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42514.744884259257</v>
      </c>
      <c r="T2901" s="10">
        <f t="shared" si="183"/>
        <v>42574.744884259257</v>
      </c>
    </row>
    <row r="2902" spans="1:20" ht="49" x14ac:dyDescent="0.25">
      <c r="A2902" s="6">
        <f t="shared" si="180"/>
        <v>61.909090909090914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41829.900833333333</v>
      </c>
      <c r="T2902" s="10">
        <f t="shared" si="183"/>
        <v>41859.900833333333</v>
      </c>
    </row>
    <row r="2903" spans="1:20" ht="49" x14ac:dyDescent="0.25">
      <c r="A2903" s="6">
        <f t="shared" si="180"/>
        <v>0.80000000000000071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41982.571053240739</v>
      </c>
      <c r="T2903" s="10">
        <f t="shared" si="183"/>
        <v>42042.571053240739</v>
      </c>
    </row>
    <row r="2904" spans="1:20" ht="33" x14ac:dyDescent="0.25">
      <c r="A2904" s="6">
        <f t="shared" si="180"/>
        <v>1.6666666666664831E-2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42210.106435185182</v>
      </c>
      <c r="T2904" s="10">
        <f t="shared" si="183"/>
        <v>42240.106435185182</v>
      </c>
    </row>
    <row r="2905" spans="1:20" ht="49" x14ac:dyDescent="0.25">
      <c r="A2905" s="6">
        <f t="shared" si="180"/>
        <v>0.78000000000000291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42195.83354166666</v>
      </c>
      <c r="T2905" s="10">
        <f t="shared" si="183"/>
        <v>42255.83354166666</v>
      </c>
    </row>
    <row r="2906" spans="1:20" ht="49" x14ac:dyDescent="0.25">
      <c r="A2906" s="6">
        <f t="shared" si="180"/>
        <v>5.0000000000000044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41940.634618055556</v>
      </c>
      <c r="T2906" s="10">
        <f t="shared" si="183"/>
        <v>41952.166666666664</v>
      </c>
    </row>
    <row r="2907" spans="1:20" ht="49" x14ac:dyDescent="0.25">
      <c r="A2907" s="6">
        <f t="shared" si="180"/>
        <v>17.771428571428572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42605.723530092589</v>
      </c>
      <c r="T2907" s="10">
        <f t="shared" si="183"/>
        <v>42619.723530092589</v>
      </c>
    </row>
    <row r="2908" spans="1:20" ht="49" x14ac:dyDescent="0.25">
      <c r="A2908" s="6">
        <f t="shared" si="180"/>
        <v>9.4166666666666625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42199.315578703703</v>
      </c>
      <c r="T2908" s="10">
        <f t="shared" si="183"/>
        <v>42216.708333333336</v>
      </c>
    </row>
    <row r="2909" spans="1:20" ht="49" x14ac:dyDescent="0.25">
      <c r="A2909" s="6">
        <f t="shared" si="180"/>
        <v>8.0000000000002292E-2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42444.544409722213</v>
      </c>
      <c r="T2909" s="10">
        <f t="shared" si="183"/>
        <v>42504.544409722213</v>
      </c>
    </row>
    <row r="2910" spans="1:20" ht="65" x14ac:dyDescent="0.25">
      <c r="A2910" s="6">
        <f t="shared" si="180"/>
        <v>2.7499999999999969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42499.398368055547</v>
      </c>
      <c r="T2910" s="10">
        <f t="shared" si="183"/>
        <v>42529.398368055547</v>
      </c>
    </row>
    <row r="2911" spans="1:20" ht="49" x14ac:dyDescent="0.25">
      <c r="A2911" s="6">
        <f t="shared" si="180"/>
        <v>1.1111111111106187E-2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41928.932881944442</v>
      </c>
      <c r="T2911" s="10">
        <f t="shared" si="183"/>
        <v>41968.490277777775</v>
      </c>
    </row>
    <row r="2912" spans="1:20" ht="49" x14ac:dyDescent="0.25">
      <c r="A2912" s="6">
        <f t="shared" si="180"/>
        <v>3.3333333333329662E-3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42107.507951388885</v>
      </c>
      <c r="T2912" s="10">
        <f t="shared" si="183"/>
        <v>42167.507951388885</v>
      </c>
    </row>
    <row r="2913" spans="1:20" ht="49" x14ac:dyDescent="0.25">
      <c r="A2913" s="6">
        <f t="shared" si="180"/>
        <v>36.5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42142.435486111113</v>
      </c>
      <c r="T2913" s="10">
        <f t="shared" si="183"/>
        <v>42182.435486111113</v>
      </c>
    </row>
    <row r="2914" spans="1:20" ht="49" x14ac:dyDescent="0.25">
      <c r="A2914" s="6">
        <f t="shared" si="180"/>
        <v>14.058171745152359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42353.798310185179</v>
      </c>
      <c r="T2914" s="10">
        <f t="shared" si="183"/>
        <v>42383.798310185179</v>
      </c>
    </row>
    <row r="2915" spans="1:20" ht="49" x14ac:dyDescent="0.25">
      <c r="A2915" s="6">
        <f t="shared" si="180"/>
        <v>1.9999999999997797E-2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41828.589571759258</v>
      </c>
      <c r="T2915" s="10">
        <f t="shared" si="183"/>
        <v>41888.589571759258</v>
      </c>
    </row>
    <row r="2916" spans="1:20" ht="33" x14ac:dyDescent="0.25">
      <c r="A2916" s="6">
        <f t="shared" si="180"/>
        <v>4.0000000000040004E-3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42017.574004629627</v>
      </c>
      <c r="T2916" s="10">
        <f t="shared" si="183"/>
        <v>42077.532337962963</v>
      </c>
    </row>
    <row r="2917" spans="1:20" ht="49" x14ac:dyDescent="0.25">
      <c r="A2917" s="6">
        <f t="shared" si="180"/>
        <v>61.1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42415.064699074072</v>
      </c>
      <c r="T2917" s="10">
        <f t="shared" si="183"/>
        <v>42445.0230324074</v>
      </c>
    </row>
    <row r="2918" spans="1:20" ht="33" x14ac:dyDescent="0.25">
      <c r="A2918" s="6">
        <f t="shared" si="180"/>
        <v>7.8378378378378351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41755.143391203703</v>
      </c>
      <c r="T2918" s="10">
        <f t="shared" si="183"/>
        <v>41778.143391203703</v>
      </c>
    </row>
    <row r="2919" spans="1:20" ht="49" x14ac:dyDescent="0.25">
      <c r="A2919" s="6">
        <f t="shared" si="180"/>
        <v>21.85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42244.901006944441</v>
      </c>
      <c r="T2919" s="10">
        <f t="shared" si="183"/>
        <v>42262.901006944441</v>
      </c>
    </row>
    <row r="2920" spans="1:20" ht="49" x14ac:dyDescent="0.25">
      <c r="A2920" s="6">
        <f t="shared" si="180"/>
        <v>27.24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42278.296377314815</v>
      </c>
      <c r="T2920" s="10">
        <f t="shared" si="183"/>
        <v>42306.296377314815</v>
      </c>
    </row>
    <row r="2921" spans="1:20" ht="49" x14ac:dyDescent="0.25">
      <c r="A2921" s="6">
        <f t="shared" si="180"/>
        <v>8.4999999999999964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41826.286215277774</v>
      </c>
      <c r="T2921" s="10">
        <f t="shared" si="183"/>
        <v>41856.286215277774</v>
      </c>
    </row>
    <row r="2922" spans="1:20" ht="49" x14ac:dyDescent="0.25">
      <c r="A2922" s="6">
        <f t="shared" si="180"/>
        <v>26.839999999999996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42058.459143518521</v>
      </c>
      <c r="T2922" s="10">
        <f t="shared" si="183"/>
        <v>42088.41747685185</v>
      </c>
    </row>
    <row r="2923" spans="1:20" ht="33" x14ac:dyDescent="0.25">
      <c r="A2923" s="6">
        <f t="shared" si="180"/>
        <v>129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41877.553287037037</v>
      </c>
      <c r="T2923" s="10">
        <f t="shared" si="183"/>
        <v>41907.553287037037</v>
      </c>
    </row>
    <row r="2924" spans="1:20" ht="49" x14ac:dyDescent="0.25">
      <c r="A2924" s="6">
        <f t="shared" si="180"/>
        <v>100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42097.540821759256</v>
      </c>
      <c r="T2924" s="10">
        <f t="shared" si="183"/>
        <v>42142.540821759256</v>
      </c>
    </row>
    <row r="2925" spans="1:20" ht="49" x14ac:dyDescent="0.25">
      <c r="A2925" s="6">
        <f t="shared" si="180"/>
        <v>100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42012.819201388884</v>
      </c>
      <c r="T2925" s="10">
        <f t="shared" si="183"/>
        <v>42027.791666666664</v>
      </c>
    </row>
    <row r="2926" spans="1:20" ht="49" x14ac:dyDescent="0.25">
      <c r="A2926" s="6">
        <f t="shared" si="180"/>
        <v>103.2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42103.223495370366</v>
      </c>
      <c r="T2926" s="10">
        <f t="shared" si="183"/>
        <v>42132.832638888889</v>
      </c>
    </row>
    <row r="2927" spans="1:20" ht="49" x14ac:dyDescent="0.25">
      <c r="A2927" s="6">
        <f t="shared" si="180"/>
        <v>102.44597777777777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41863.250787037032</v>
      </c>
      <c r="T2927" s="10">
        <f t="shared" si="183"/>
        <v>41893.250787037032</v>
      </c>
    </row>
    <row r="2928" spans="1:20" ht="49" x14ac:dyDescent="0.25">
      <c r="A2928" s="6">
        <f t="shared" si="180"/>
        <v>125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42044.432627314811</v>
      </c>
      <c r="T2928" s="10">
        <f t="shared" si="183"/>
        <v>42058.432627314811</v>
      </c>
    </row>
    <row r="2929" spans="1:20" ht="49" x14ac:dyDescent="0.25">
      <c r="A2929" s="6">
        <f t="shared" si="180"/>
        <v>130.83333333333334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41806.335983796293</v>
      </c>
      <c r="T2929" s="10">
        <f t="shared" si="183"/>
        <v>41834.875</v>
      </c>
    </row>
    <row r="2930" spans="1:20" ht="33" x14ac:dyDescent="0.25">
      <c r="A2930" s="6">
        <f t="shared" si="180"/>
        <v>100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42403.664884259262</v>
      </c>
      <c r="T2930" s="10">
        <f t="shared" si="183"/>
        <v>42433.664884259262</v>
      </c>
    </row>
    <row r="2931" spans="1:20" ht="49" x14ac:dyDescent="0.25">
      <c r="A2931" s="6">
        <f t="shared" si="180"/>
        <v>102.06937499999999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41754.230995370366</v>
      </c>
      <c r="T2931" s="10">
        <f t="shared" si="183"/>
        <v>41784.230995370366</v>
      </c>
    </row>
    <row r="2932" spans="1:20" ht="49" x14ac:dyDescent="0.25">
      <c r="A2932" s="6">
        <f t="shared" si="180"/>
        <v>100.92000000000002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42101.250740740739</v>
      </c>
      <c r="T2932" s="10">
        <f t="shared" si="183"/>
        <v>42131.250740740739</v>
      </c>
    </row>
    <row r="2933" spans="1:20" ht="49" x14ac:dyDescent="0.25">
      <c r="A2933" s="6">
        <f t="shared" si="180"/>
        <v>106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41871.957905092589</v>
      </c>
      <c r="T2933" s="10">
        <f t="shared" si="183"/>
        <v>41896.922222222223</v>
      </c>
    </row>
    <row r="2934" spans="1:20" ht="49" x14ac:dyDescent="0.25">
      <c r="A2934" s="6">
        <f t="shared" si="180"/>
        <v>105.0967741935484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42024.831446759257</v>
      </c>
      <c r="T2934" s="10">
        <f t="shared" si="183"/>
        <v>42056.124999999993</v>
      </c>
    </row>
    <row r="2935" spans="1:20" ht="49" x14ac:dyDescent="0.25">
      <c r="A2935" s="6">
        <f t="shared" si="180"/>
        <v>102.76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42495.623298611106</v>
      </c>
      <c r="T2935" s="10">
        <f t="shared" si="183"/>
        <v>42525.623298611106</v>
      </c>
    </row>
    <row r="2936" spans="1:20" ht="49" x14ac:dyDescent="0.25">
      <c r="A2936" s="6">
        <f t="shared" si="180"/>
        <v>108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41775.302824074075</v>
      </c>
      <c r="T2936" s="10">
        <f t="shared" si="183"/>
        <v>41805.302824074075</v>
      </c>
    </row>
    <row r="2937" spans="1:20" ht="49" x14ac:dyDescent="0.25">
      <c r="A2937" s="6">
        <f t="shared" si="180"/>
        <v>100.88571428571429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42553.250092592592</v>
      </c>
      <c r="T2937" s="10">
        <f t="shared" si="183"/>
        <v>42611.374999999993</v>
      </c>
    </row>
    <row r="2938" spans="1:20" ht="49" x14ac:dyDescent="0.25">
      <c r="A2938" s="6">
        <f t="shared" si="180"/>
        <v>128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41912.317395833328</v>
      </c>
      <c r="T2938" s="10">
        <f t="shared" si="183"/>
        <v>41924.874305555553</v>
      </c>
    </row>
    <row r="2939" spans="1:20" ht="33" x14ac:dyDescent="0.25">
      <c r="A2939" s="6">
        <f t="shared" si="180"/>
        <v>133.33333333333331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41803.123993055553</v>
      </c>
      <c r="T2939" s="10">
        <f t="shared" si="183"/>
        <v>41833.123993055553</v>
      </c>
    </row>
    <row r="2940" spans="1:20" ht="49" x14ac:dyDescent="0.25">
      <c r="A2940" s="6">
        <f t="shared" si="180"/>
        <v>101.375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42004.370532407404</v>
      </c>
      <c r="T2940" s="10">
        <f t="shared" si="183"/>
        <v>42034.370532407404</v>
      </c>
    </row>
    <row r="2941" spans="1:20" ht="49" x14ac:dyDescent="0.25">
      <c r="A2941" s="6">
        <f t="shared" si="180"/>
        <v>102.875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41845.47583333333</v>
      </c>
      <c r="T2941" s="10">
        <f t="shared" si="183"/>
        <v>41878.708333333328</v>
      </c>
    </row>
    <row r="2942" spans="1:20" ht="49" x14ac:dyDescent="0.25">
      <c r="A2942" s="6">
        <f t="shared" si="180"/>
        <v>107.24000000000001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41982.440023148149</v>
      </c>
      <c r="T2942" s="10">
        <f t="shared" si="183"/>
        <v>42022.440023148149</v>
      </c>
    </row>
    <row r="2943" spans="1:20" ht="49" x14ac:dyDescent="0.25">
      <c r="A2943" s="6">
        <f t="shared" si="180"/>
        <v>4.0000000000040004E-3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42034.626793981479</v>
      </c>
      <c r="T2943" s="10">
        <f t="shared" si="183"/>
        <v>42064.626793981479</v>
      </c>
    </row>
    <row r="2944" spans="1:20" ht="49" x14ac:dyDescent="0.25">
      <c r="A2944" s="6">
        <f t="shared" si="180"/>
        <v>20.425000000000004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42334.470590277771</v>
      </c>
      <c r="T2944" s="10">
        <f t="shared" si="183"/>
        <v>42354.512499999997</v>
      </c>
    </row>
    <row r="2945" spans="1:20" ht="49" x14ac:dyDescent="0.25">
      <c r="A2945" s="6">
        <f t="shared" si="180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42076.796064814807</v>
      </c>
      <c r="T2945" s="10">
        <f t="shared" si="183"/>
        <v>42106.796064814807</v>
      </c>
    </row>
    <row r="2946" spans="1:20" ht="33" x14ac:dyDescent="0.25">
      <c r="A2946" s="6">
        <f t="shared" si="180"/>
        <v>1.0000000000000009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42132.580995370365</v>
      </c>
      <c r="T2946" s="10">
        <f t="shared" si="183"/>
        <v>42162.580995370365</v>
      </c>
    </row>
    <row r="2947" spans="1:20" ht="49" x14ac:dyDescent="0.25">
      <c r="A2947" s="6">
        <f t="shared" ref="A2947:A3010" si="184">((F2947-E2947)/E2947+1)*100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t="e">
        <f t="shared" ref="P2947:P3010" si="185">F2947/M2947</f>
        <v>#DIV/0!</v>
      </c>
      <c r="Q2947" t="s">
        <v>8317</v>
      </c>
      <c r="R2947" t="s">
        <v>8357</v>
      </c>
      <c r="S2947" s="10">
        <f t="shared" ref="S2947:S3010" si="186">(((K2947/60)/60)/24)+DATE(1970,1,1)+(-8/24)</f>
        <v>42117.806250000001</v>
      </c>
      <c r="T2947" s="10">
        <f t="shared" ref="T2947:T3010" si="187">(((J2947/60)/60)/24)+DATE(1970,1,1)+(-8/24)</f>
        <v>42147.806250000001</v>
      </c>
    </row>
    <row r="2948" spans="1:20" ht="49" x14ac:dyDescent="0.25">
      <c r="A2948" s="6">
        <f t="shared" si="184"/>
        <v>0.10000000000000009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42567.197824074072</v>
      </c>
      <c r="T2948" s="10">
        <f t="shared" si="187"/>
        <v>42597.197824074072</v>
      </c>
    </row>
    <row r="2949" spans="1:20" ht="49" x14ac:dyDescent="0.25">
      <c r="A2949" s="6">
        <f t="shared" si="184"/>
        <v>4.2880000000000029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42649.228784722225</v>
      </c>
      <c r="T2949" s="10">
        <f t="shared" si="187"/>
        <v>42698.382638888892</v>
      </c>
    </row>
    <row r="2950" spans="1:20" ht="49" x14ac:dyDescent="0.25">
      <c r="A2950" s="6">
        <f t="shared" si="184"/>
        <v>4.8000000000048004E-3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42097.315891203696</v>
      </c>
      <c r="T2950" s="10">
        <f t="shared" si="187"/>
        <v>42157.315891203696</v>
      </c>
    </row>
    <row r="2951" spans="1:20" ht="49" x14ac:dyDescent="0.25">
      <c r="A2951" s="6">
        <f t="shared" si="184"/>
        <v>2.5000000000000022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42297.48978009259</v>
      </c>
      <c r="T2951" s="10">
        <f t="shared" si="187"/>
        <v>42327.531446759262</v>
      </c>
    </row>
    <row r="2952" spans="1:20" ht="49" x14ac:dyDescent="0.25">
      <c r="A2952" s="6">
        <f t="shared" si="184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42362.031851851854</v>
      </c>
      <c r="T2952" s="10">
        <f t="shared" si="187"/>
        <v>42392.031851851854</v>
      </c>
    </row>
    <row r="2953" spans="1:20" ht="65" x14ac:dyDescent="0.25">
      <c r="A2953" s="6">
        <f t="shared" si="184"/>
        <v>2.1920000000000051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41872.469594907401</v>
      </c>
      <c r="T2953" s="10">
        <f t="shared" si="187"/>
        <v>41917.469594907401</v>
      </c>
    </row>
    <row r="2954" spans="1:20" ht="49" x14ac:dyDescent="0.25">
      <c r="A2954" s="6">
        <f t="shared" si="184"/>
        <v>8.0250000000000039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42628.356932870367</v>
      </c>
      <c r="T2954" s="10">
        <f t="shared" si="187"/>
        <v>42659.833333333336</v>
      </c>
    </row>
    <row r="2955" spans="1:20" ht="49" x14ac:dyDescent="0.25">
      <c r="A2955" s="6">
        <f t="shared" si="184"/>
        <v>0.15125000000000277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42255.458576388883</v>
      </c>
      <c r="T2955" s="10">
        <f t="shared" si="187"/>
        <v>42285.458576388883</v>
      </c>
    </row>
    <row r="2956" spans="1:20" ht="49" x14ac:dyDescent="0.25">
      <c r="A2956" s="6">
        <f t="shared" si="184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42790.250034722216</v>
      </c>
      <c r="T2956" s="10">
        <f t="shared" si="187"/>
        <v>42810.208368055559</v>
      </c>
    </row>
    <row r="2957" spans="1:20" ht="33" x14ac:dyDescent="0.25">
      <c r="A2957" s="6">
        <f t="shared" si="184"/>
        <v>59.583333333333336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42141.407974537033</v>
      </c>
      <c r="T2957" s="10">
        <f t="shared" si="187"/>
        <v>42171.407974537033</v>
      </c>
    </row>
    <row r="2958" spans="1:20" ht="49" x14ac:dyDescent="0.25">
      <c r="A2958" s="6">
        <f t="shared" si="184"/>
        <v>16.73417721518987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42464.625578703701</v>
      </c>
      <c r="T2958" s="10">
        <f t="shared" si="187"/>
        <v>42494.625578703701</v>
      </c>
    </row>
    <row r="2959" spans="1:20" ht="49" x14ac:dyDescent="0.25">
      <c r="A2959" s="6">
        <f t="shared" si="184"/>
        <v>1.866666666666672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42030.67791666666</v>
      </c>
      <c r="T2959" s="10">
        <f t="shared" si="187"/>
        <v>42090.636249999996</v>
      </c>
    </row>
    <row r="2960" spans="1:20" ht="49" x14ac:dyDescent="0.25">
      <c r="A2960" s="6">
        <f t="shared" si="184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42438.445798611108</v>
      </c>
      <c r="T2960" s="10">
        <f t="shared" si="187"/>
        <v>42498.404131944444</v>
      </c>
    </row>
    <row r="2961" spans="1:20" ht="49" x14ac:dyDescent="0.25">
      <c r="A2961" s="6">
        <f t="shared" si="184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42497.675057870372</v>
      </c>
      <c r="T2961" s="10">
        <f t="shared" si="187"/>
        <v>42527.675057870372</v>
      </c>
    </row>
    <row r="2962" spans="1:20" ht="49" x14ac:dyDescent="0.25">
      <c r="A2962" s="6">
        <f t="shared" si="184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41863.42387731481</v>
      </c>
      <c r="T2962" s="10">
        <f t="shared" si="187"/>
        <v>41893.42387731481</v>
      </c>
    </row>
    <row r="2963" spans="1:20" ht="49" x14ac:dyDescent="0.25">
      <c r="A2963" s="6">
        <f t="shared" si="184"/>
        <v>109.62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42060.879155092589</v>
      </c>
      <c r="T2963" s="10">
        <f t="shared" si="187"/>
        <v>42088.833333333336</v>
      </c>
    </row>
    <row r="2964" spans="1:20" ht="49" x14ac:dyDescent="0.25">
      <c r="A2964" s="6">
        <f t="shared" si="184"/>
        <v>121.8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42035.910949074074</v>
      </c>
      <c r="T2964" s="10">
        <f t="shared" si="187"/>
        <v>42063.957638888889</v>
      </c>
    </row>
    <row r="2965" spans="1:20" ht="65" x14ac:dyDescent="0.25">
      <c r="A2965" s="6">
        <f t="shared" si="184"/>
        <v>106.85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42157.13685185185</v>
      </c>
      <c r="T2965" s="10">
        <f t="shared" si="187"/>
        <v>42187.13685185185</v>
      </c>
    </row>
    <row r="2966" spans="1:20" ht="49" x14ac:dyDescent="0.25">
      <c r="A2966" s="6">
        <f t="shared" si="184"/>
        <v>100.71379999999999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41827.576608796291</v>
      </c>
      <c r="T2966" s="10">
        <f t="shared" si="187"/>
        <v>41857.563888888886</v>
      </c>
    </row>
    <row r="2967" spans="1:20" ht="49" x14ac:dyDescent="0.25">
      <c r="A2967" s="6">
        <f t="shared" si="184"/>
        <v>109.00000000000001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42162.396215277775</v>
      </c>
      <c r="T2967" s="10">
        <f t="shared" si="187"/>
        <v>42192.396215277775</v>
      </c>
    </row>
    <row r="2968" spans="1:20" ht="49" x14ac:dyDescent="0.25">
      <c r="A2968" s="6">
        <f t="shared" si="184"/>
        <v>113.63000000000001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42233.405231481483</v>
      </c>
      <c r="T2968" s="10">
        <f t="shared" si="187"/>
        <v>42263.405231481483</v>
      </c>
    </row>
    <row r="2969" spans="1:20" ht="49" x14ac:dyDescent="0.25">
      <c r="A2969" s="6">
        <f t="shared" si="184"/>
        <v>113.92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42041.864490740736</v>
      </c>
      <c r="T2969" s="10">
        <f t="shared" si="187"/>
        <v>42071.822824074072</v>
      </c>
    </row>
    <row r="2970" spans="1:20" ht="33" x14ac:dyDescent="0.25">
      <c r="A2970" s="6">
        <f t="shared" si="184"/>
        <v>106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42585.190509259257</v>
      </c>
      <c r="T2970" s="10">
        <f t="shared" si="187"/>
        <v>42598.832638888889</v>
      </c>
    </row>
    <row r="2971" spans="1:20" ht="49" x14ac:dyDescent="0.25">
      <c r="A2971" s="6">
        <f t="shared" si="184"/>
        <v>162.5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42097.453159722216</v>
      </c>
      <c r="T2971" s="10">
        <f t="shared" si="187"/>
        <v>42127.618750000001</v>
      </c>
    </row>
    <row r="2972" spans="1:20" ht="49" x14ac:dyDescent="0.25">
      <c r="A2972" s="6">
        <f t="shared" si="184"/>
        <v>106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41808.336238425924</v>
      </c>
      <c r="T2972" s="10">
        <f t="shared" si="187"/>
        <v>41838.336238425924</v>
      </c>
    </row>
    <row r="2973" spans="1:20" ht="49" x14ac:dyDescent="0.25">
      <c r="A2973" s="6">
        <f t="shared" si="184"/>
        <v>100.15624999999999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41852.324976851851</v>
      </c>
      <c r="T2973" s="10">
        <f t="shared" si="187"/>
        <v>41882.324976851851</v>
      </c>
    </row>
    <row r="2974" spans="1:20" ht="33" x14ac:dyDescent="0.25">
      <c r="A2974" s="6">
        <f t="shared" si="184"/>
        <v>105.35000000000001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42693.77685185185</v>
      </c>
      <c r="T2974" s="10">
        <f t="shared" si="187"/>
        <v>42708.708333333336</v>
      </c>
    </row>
    <row r="2975" spans="1:20" ht="49" x14ac:dyDescent="0.25">
      <c r="A2975" s="6">
        <f t="shared" si="184"/>
        <v>174.8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42341.485046296293</v>
      </c>
      <c r="T2975" s="10">
        <f t="shared" si="187"/>
        <v>42369.833333333336</v>
      </c>
    </row>
    <row r="2976" spans="1:20" ht="49" x14ac:dyDescent="0.25">
      <c r="A2976" s="6">
        <f t="shared" si="184"/>
        <v>102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41879.727673611109</v>
      </c>
      <c r="T2976" s="10">
        <f t="shared" si="187"/>
        <v>41907.732638888883</v>
      </c>
    </row>
    <row r="2977" spans="1:20" ht="49" x14ac:dyDescent="0.25">
      <c r="A2977" s="6">
        <f t="shared" si="184"/>
        <v>100.125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41941.350532407407</v>
      </c>
      <c r="T2977" s="10">
        <f t="shared" si="187"/>
        <v>41969.791666666664</v>
      </c>
    </row>
    <row r="2978" spans="1:20" ht="49" x14ac:dyDescent="0.25">
      <c r="A2978" s="6">
        <f t="shared" si="184"/>
        <v>171.42857142857144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42425.397337962961</v>
      </c>
      <c r="T2978" s="10">
        <f t="shared" si="187"/>
        <v>42442.166666666664</v>
      </c>
    </row>
    <row r="2979" spans="1:20" ht="65" x14ac:dyDescent="0.25">
      <c r="A2979" s="6">
        <f t="shared" si="184"/>
        <v>113.56666666666666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42026.547847222224</v>
      </c>
      <c r="T2979" s="10">
        <f t="shared" si="187"/>
        <v>42085.759722222218</v>
      </c>
    </row>
    <row r="2980" spans="1:20" ht="49" x14ac:dyDescent="0.25">
      <c r="A2980" s="6">
        <f t="shared" si="184"/>
        <v>129.46666666666667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41922.307256944441</v>
      </c>
      <c r="T2980" s="10">
        <f t="shared" si="187"/>
        <v>41931.915972222218</v>
      </c>
    </row>
    <row r="2981" spans="1:20" ht="49" x14ac:dyDescent="0.25">
      <c r="A2981" s="6">
        <f t="shared" si="184"/>
        <v>101.4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41993.491006944438</v>
      </c>
      <c r="T2981" s="10">
        <f t="shared" si="187"/>
        <v>42009.916666666664</v>
      </c>
    </row>
    <row r="2982" spans="1:20" ht="49" x14ac:dyDescent="0.25">
      <c r="A2982" s="6">
        <f t="shared" si="184"/>
        <v>109.16666666666666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42219.58252314815</v>
      </c>
      <c r="T2982" s="10">
        <f t="shared" si="187"/>
        <v>42239.749999999993</v>
      </c>
    </row>
    <row r="2983" spans="1:20" ht="49" x14ac:dyDescent="0.25">
      <c r="A2983" s="6">
        <f t="shared" si="184"/>
        <v>128.92500000000001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42225.226342592585</v>
      </c>
      <c r="T2983" s="10">
        <f t="shared" si="187"/>
        <v>42270.226342592585</v>
      </c>
    </row>
    <row r="2984" spans="1:20" ht="33" x14ac:dyDescent="0.25">
      <c r="A2984" s="6">
        <f t="shared" si="184"/>
        <v>102.06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42381.353506944441</v>
      </c>
      <c r="T2984" s="10">
        <f t="shared" si="187"/>
        <v>42411.353506944441</v>
      </c>
    </row>
    <row r="2985" spans="1:20" ht="49" x14ac:dyDescent="0.25">
      <c r="A2985" s="6">
        <f t="shared" si="184"/>
        <v>146.53957758620692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41894.299027777779</v>
      </c>
      <c r="T2985" s="10">
        <f t="shared" si="187"/>
        <v>41954.340694444443</v>
      </c>
    </row>
    <row r="2986" spans="1:20" ht="49" x14ac:dyDescent="0.25">
      <c r="A2986" s="6">
        <f t="shared" si="184"/>
        <v>100.352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42575.945381944439</v>
      </c>
      <c r="T2986" s="10">
        <f t="shared" si="187"/>
        <v>42605.945381944439</v>
      </c>
    </row>
    <row r="2987" spans="1:20" ht="49" x14ac:dyDescent="0.25">
      <c r="A2987" s="6">
        <f t="shared" si="184"/>
        <v>121.64999999999999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42654.640370370362</v>
      </c>
      <c r="T2987" s="10">
        <f t="shared" si="187"/>
        <v>42673.833333333336</v>
      </c>
    </row>
    <row r="2988" spans="1:20" ht="49" x14ac:dyDescent="0.25">
      <c r="A2988" s="6">
        <f t="shared" si="184"/>
        <v>105.5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42431.16673611111</v>
      </c>
      <c r="T2988" s="10">
        <f t="shared" si="187"/>
        <v>42491.125069444439</v>
      </c>
    </row>
    <row r="2989" spans="1:20" ht="49" x14ac:dyDescent="0.25">
      <c r="A2989" s="6">
        <f t="shared" si="184"/>
        <v>110.4008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42626.973969907405</v>
      </c>
      <c r="T2989" s="10">
        <f t="shared" si="187"/>
        <v>42655.666666666664</v>
      </c>
    </row>
    <row r="2990" spans="1:20" ht="49" x14ac:dyDescent="0.25">
      <c r="A2990" s="6">
        <f t="shared" si="184"/>
        <v>100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42511.028715277782</v>
      </c>
      <c r="T2990" s="10">
        <f t="shared" si="187"/>
        <v>42541.028715277782</v>
      </c>
    </row>
    <row r="2991" spans="1:20" ht="18" x14ac:dyDescent="0.25">
      <c r="A2991" s="6">
        <f t="shared" si="184"/>
        <v>176.535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42336.687060185184</v>
      </c>
      <c r="T2991" s="10">
        <f t="shared" si="187"/>
        <v>42358.874305555553</v>
      </c>
    </row>
    <row r="2992" spans="1:20" ht="49" x14ac:dyDescent="0.25">
      <c r="A2992" s="6">
        <f t="shared" si="184"/>
        <v>100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42341.240972222215</v>
      </c>
      <c r="T2992" s="10">
        <f t="shared" si="187"/>
        <v>42376.240972222215</v>
      </c>
    </row>
    <row r="2993" spans="1:20" ht="49" x14ac:dyDescent="0.25">
      <c r="A2993" s="6">
        <f t="shared" si="184"/>
        <v>103.29411764705883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42740.503819444442</v>
      </c>
      <c r="T2993" s="10">
        <f t="shared" si="187"/>
        <v>42762.503819444442</v>
      </c>
    </row>
    <row r="2994" spans="1:20" ht="49" x14ac:dyDescent="0.25">
      <c r="A2994" s="6">
        <f t="shared" si="184"/>
        <v>104.5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42622.434143518512</v>
      </c>
      <c r="T2994" s="10">
        <f t="shared" si="187"/>
        <v>42652.434143518512</v>
      </c>
    </row>
    <row r="2995" spans="1:20" ht="18" x14ac:dyDescent="0.25">
      <c r="A2995" s="6">
        <f t="shared" si="184"/>
        <v>100.29999999999998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42390.50540509259</v>
      </c>
      <c r="T2995" s="10">
        <f t="shared" si="187"/>
        <v>42420.50540509259</v>
      </c>
    </row>
    <row r="2996" spans="1:20" ht="49" x14ac:dyDescent="0.25">
      <c r="A2996" s="6">
        <f t="shared" si="184"/>
        <v>457.74666666666661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41885.145509259259</v>
      </c>
      <c r="T2996" s="10">
        <f t="shared" si="187"/>
        <v>41915.145509259259</v>
      </c>
    </row>
    <row r="2997" spans="1:20" ht="49" x14ac:dyDescent="0.25">
      <c r="A2997" s="6">
        <f t="shared" si="184"/>
        <v>104.96000000000001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42724.331840277773</v>
      </c>
      <c r="T2997" s="10">
        <f t="shared" si="187"/>
        <v>42754.331840277773</v>
      </c>
    </row>
    <row r="2998" spans="1:20" ht="33" x14ac:dyDescent="0.25">
      <c r="A2998" s="6">
        <f t="shared" si="184"/>
        <v>171.94285714285712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42090.57916666667</v>
      </c>
      <c r="T2998" s="10">
        <f t="shared" si="187"/>
        <v>42150.57916666667</v>
      </c>
    </row>
    <row r="2999" spans="1:20" ht="49" x14ac:dyDescent="0.25">
      <c r="A2999" s="6">
        <f t="shared" si="184"/>
        <v>103.73000000000002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42775.400381944441</v>
      </c>
      <c r="T2999" s="10">
        <f t="shared" si="187"/>
        <v>42792.874305555553</v>
      </c>
    </row>
    <row r="3000" spans="1:20" ht="49" x14ac:dyDescent="0.25">
      <c r="A3000" s="6">
        <f t="shared" si="184"/>
        <v>103.029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41777.860289351847</v>
      </c>
      <c r="T3000" s="10">
        <f t="shared" si="187"/>
        <v>41805.850694444445</v>
      </c>
    </row>
    <row r="3001" spans="1:20" ht="49" x14ac:dyDescent="0.25">
      <c r="A3001" s="6">
        <f t="shared" si="184"/>
        <v>118.88888888888889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42780.406944444439</v>
      </c>
      <c r="T3001" s="10">
        <f t="shared" si="187"/>
        <v>42794.749999999993</v>
      </c>
    </row>
    <row r="3002" spans="1:20" ht="49" x14ac:dyDescent="0.25">
      <c r="A3002" s="6">
        <f t="shared" si="184"/>
        <v>100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42752.49386574074</v>
      </c>
      <c r="T3002" s="10">
        <f t="shared" si="187"/>
        <v>42766.416666666664</v>
      </c>
    </row>
    <row r="3003" spans="1:20" ht="49" x14ac:dyDescent="0.25">
      <c r="A3003" s="6">
        <f t="shared" si="184"/>
        <v>318.69988910451895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42534.562291666669</v>
      </c>
      <c r="T3003" s="10">
        <f t="shared" si="187"/>
        <v>42564.562291666669</v>
      </c>
    </row>
    <row r="3004" spans="1:20" ht="33" x14ac:dyDescent="0.25">
      <c r="A3004" s="6">
        <f t="shared" si="184"/>
        <v>108.50614285714286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41239.502916666665</v>
      </c>
      <c r="T3004" s="10">
        <f t="shared" si="187"/>
        <v>41269.502916666665</v>
      </c>
    </row>
    <row r="3005" spans="1:20" ht="49" x14ac:dyDescent="0.25">
      <c r="A3005" s="6">
        <f t="shared" si="184"/>
        <v>101.16666666666667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42398.515925925924</v>
      </c>
      <c r="T3005" s="10">
        <f t="shared" si="187"/>
        <v>42429.915972222218</v>
      </c>
    </row>
    <row r="3006" spans="1:20" ht="49" x14ac:dyDescent="0.25">
      <c r="A3006" s="6">
        <f t="shared" si="184"/>
        <v>112.815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41928.547731481478</v>
      </c>
      <c r="T3006" s="10">
        <f t="shared" si="187"/>
        <v>41958.589398148142</v>
      </c>
    </row>
    <row r="3007" spans="1:20" ht="49" x14ac:dyDescent="0.25">
      <c r="A3007" s="6">
        <f t="shared" si="184"/>
        <v>120.49622641509434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41888.341493055552</v>
      </c>
      <c r="T3007" s="10">
        <f t="shared" si="187"/>
        <v>41918.341493055552</v>
      </c>
    </row>
    <row r="3008" spans="1:20" ht="33" x14ac:dyDescent="0.25">
      <c r="A3008" s="6">
        <f t="shared" si="184"/>
        <v>107.74999999999999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41957.423506944448</v>
      </c>
      <c r="T3008" s="10">
        <f t="shared" si="187"/>
        <v>41987.423506944448</v>
      </c>
    </row>
    <row r="3009" spans="1:20" ht="33" x14ac:dyDescent="0.25">
      <c r="A3009" s="6">
        <f t="shared" si="184"/>
        <v>180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42097.882905092592</v>
      </c>
      <c r="T3009" s="10">
        <f t="shared" si="187"/>
        <v>42118.882905092592</v>
      </c>
    </row>
    <row r="3010" spans="1:20" ht="49" x14ac:dyDescent="0.25">
      <c r="A3010" s="6">
        <f t="shared" si="184"/>
        <v>101.16666666666667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42359.878692129627</v>
      </c>
      <c r="T3010" s="10">
        <f t="shared" si="187"/>
        <v>42389.878692129627</v>
      </c>
    </row>
    <row r="3011" spans="1:20" ht="49" x14ac:dyDescent="0.25">
      <c r="A3011" s="6">
        <f t="shared" ref="A3011:A3074" si="188">((F3011-E3011)/E3011+1)*100</f>
        <v>119.756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>
        <f t="shared" ref="P3011:P3074" si="189">F3011/M3011</f>
        <v>233.8984375</v>
      </c>
      <c r="Q3011" t="s">
        <v>8317</v>
      </c>
      <c r="R3011" t="s">
        <v>8357</v>
      </c>
      <c r="S3011" s="10">
        <f t="shared" ref="S3011:S3074" si="190">(((K3011/60)/60)/24)+DATE(1970,1,1)+(-8/24)</f>
        <v>41939.236574074072</v>
      </c>
      <c r="T3011" s="10">
        <f t="shared" ref="T3011:T3074" si="191">(((J3011/60)/60)/24)+DATE(1970,1,1)+(-8/24)</f>
        <v>41969.278240740743</v>
      </c>
    </row>
    <row r="3012" spans="1:20" ht="49" x14ac:dyDescent="0.25">
      <c r="A3012" s="6">
        <f t="shared" si="188"/>
        <v>158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41996.499062499999</v>
      </c>
      <c r="T3012" s="10">
        <f t="shared" si="191"/>
        <v>42056.499062499999</v>
      </c>
    </row>
    <row r="3013" spans="1:20" ht="49" x14ac:dyDescent="0.25">
      <c r="A3013" s="6">
        <f t="shared" si="188"/>
        <v>123.66666666666666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42334.135601851849</v>
      </c>
      <c r="T3013" s="10">
        <f t="shared" si="191"/>
        <v>42361.624305555553</v>
      </c>
    </row>
    <row r="3014" spans="1:20" ht="49" x14ac:dyDescent="0.25">
      <c r="A3014" s="6">
        <f t="shared" si="188"/>
        <v>117.12500000000001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42024.369560185187</v>
      </c>
      <c r="T3014" s="10">
        <f t="shared" si="191"/>
        <v>42045.369560185187</v>
      </c>
    </row>
    <row r="3015" spans="1:20" ht="49" x14ac:dyDescent="0.25">
      <c r="A3015" s="6">
        <f t="shared" si="188"/>
        <v>156.95999999999998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42146.502881944441</v>
      </c>
      <c r="T3015" s="10">
        <f t="shared" si="191"/>
        <v>42176.502881944441</v>
      </c>
    </row>
    <row r="3016" spans="1:20" ht="49" x14ac:dyDescent="0.25">
      <c r="A3016" s="6">
        <f t="shared" si="188"/>
        <v>113.104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41919.790277777778</v>
      </c>
      <c r="T3016" s="10">
        <f t="shared" si="191"/>
        <v>41947.875</v>
      </c>
    </row>
    <row r="3017" spans="1:20" ht="49" x14ac:dyDescent="0.25">
      <c r="A3017" s="6">
        <f t="shared" si="188"/>
        <v>103.17647058823529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41785.393958333334</v>
      </c>
      <c r="T3017" s="10">
        <f t="shared" si="191"/>
        <v>41800.833333333328</v>
      </c>
    </row>
    <row r="3018" spans="1:20" ht="49" x14ac:dyDescent="0.25">
      <c r="A3018" s="6">
        <f t="shared" si="188"/>
        <v>102.61176470588236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41778.214722222219</v>
      </c>
      <c r="T3018" s="10">
        <f t="shared" si="191"/>
        <v>41838.214722222219</v>
      </c>
    </row>
    <row r="3019" spans="1:20" ht="49" x14ac:dyDescent="0.25">
      <c r="A3019" s="6">
        <f t="shared" si="188"/>
        <v>105.84090909090908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41841.516701388886</v>
      </c>
      <c r="T3019" s="10">
        <f t="shared" si="191"/>
        <v>41871.516701388886</v>
      </c>
    </row>
    <row r="3020" spans="1:20" ht="49" x14ac:dyDescent="0.25">
      <c r="A3020" s="6">
        <f t="shared" si="188"/>
        <v>100.71428571428571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42162.965000000004</v>
      </c>
      <c r="T3020" s="10">
        <f t="shared" si="191"/>
        <v>42205.583333333336</v>
      </c>
    </row>
    <row r="3021" spans="1:20" ht="49" x14ac:dyDescent="0.25">
      <c r="A3021" s="6">
        <f t="shared" si="188"/>
        <v>121.23333333333332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41758.500231481477</v>
      </c>
      <c r="T3021" s="10">
        <f t="shared" si="191"/>
        <v>41785.791666666664</v>
      </c>
    </row>
    <row r="3022" spans="1:20" ht="49" x14ac:dyDescent="0.25">
      <c r="A3022" s="6">
        <f t="shared" si="188"/>
        <v>100.57142857142858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42170.513113425921</v>
      </c>
      <c r="T3022" s="10">
        <f t="shared" si="191"/>
        <v>42230.513113425921</v>
      </c>
    </row>
    <row r="3023" spans="1:20" ht="49" x14ac:dyDescent="0.25">
      <c r="A3023" s="6">
        <f t="shared" si="188"/>
        <v>116.02222222222223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42660.285520833328</v>
      </c>
      <c r="T3023" s="10">
        <f t="shared" si="191"/>
        <v>42695.915972222218</v>
      </c>
    </row>
    <row r="3024" spans="1:20" ht="49" x14ac:dyDescent="0.25">
      <c r="A3024" s="6">
        <f t="shared" si="188"/>
        <v>100.88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42564.620474537034</v>
      </c>
      <c r="T3024" s="10">
        <f t="shared" si="191"/>
        <v>42609.620474537034</v>
      </c>
    </row>
    <row r="3025" spans="1:20" ht="49" x14ac:dyDescent="0.25">
      <c r="A3025" s="6">
        <f t="shared" si="188"/>
        <v>103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42121.34243055556</v>
      </c>
      <c r="T3025" s="10">
        <f t="shared" si="191"/>
        <v>42166.34243055556</v>
      </c>
    </row>
    <row r="3026" spans="1:20" ht="49" x14ac:dyDescent="0.25">
      <c r="A3026" s="6">
        <f t="shared" si="188"/>
        <v>246.42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41158.660590277774</v>
      </c>
      <c r="T3026" s="10">
        <f t="shared" si="191"/>
        <v>41188.660590277774</v>
      </c>
    </row>
    <row r="3027" spans="1:20" ht="49" x14ac:dyDescent="0.25">
      <c r="A3027" s="6">
        <f t="shared" si="188"/>
        <v>302.2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41761.176076388889</v>
      </c>
      <c r="T3027" s="10">
        <f t="shared" si="191"/>
        <v>41789.333333333328</v>
      </c>
    </row>
    <row r="3028" spans="1:20" ht="49" x14ac:dyDescent="0.25">
      <c r="A3028" s="6">
        <f t="shared" si="188"/>
        <v>143.33333333333334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42783.126064814809</v>
      </c>
      <c r="T3028" s="10">
        <f t="shared" si="191"/>
        <v>42797.126064814809</v>
      </c>
    </row>
    <row r="3029" spans="1:20" ht="33" x14ac:dyDescent="0.25">
      <c r="A3029" s="6">
        <f t="shared" si="188"/>
        <v>131.44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42053.37096064815</v>
      </c>
      <c r="T3029" s="10">
        <f t="shared" si="191"/>
        <v>42083.329293981478</v>
      </c>
    </row>
    <row r="3030" spans="1:20" ht="33" x14ac:dyDescent="0.25">
      <c r="A3030" s="6">
        <f t="shared" si="188"/>
        <v>168.02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42566.930844907409</v>
      </c>
      <c r="T3030" s="10">
        <f t="shared" si="191"/>
        <v>42596.930844907409</v>
      </c>
    </row>
    <row r="3031" spans="1:20" ht="49" x14ac:dyDescent="0.25">
      <c r="A3031" s="6">
        <f t="shared" si="188"/>
        <v>109.67666666666666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41932.375543981478</v>
      </c>
      <c r="T3031" s="10">
        <f t="shared" si="191"/>
        <v>41960.857638888883</v>
      </c>
    </row>
    <row r="3032" spans="1:20" ht="49" x14ac:dyDescent="0.25">
      <c r="A3032" s="6">
        <f t="shared" si="188"/>
        <v>106.6857142857143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42233.4140162037</v>
      </c>
      <c r="T3032" s="10">
        <f t="shared" si="191"/>
        <v>42263.4140162037</v>
      </c>
    </row>
    <row r="3033" spans="1:20" ht="81" x14ac:dyDescent="0.25">
      <c r="A3033" s="6">
        <f t="shared" si="188"/>
        <v>100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42597.549155092587</v>
      </c>
      <c r="T3033" s="10">
        <f t="shared" si="191"/>
        <v>42657.549155092587</v>
      </c>
    </row>
    <row r="3034" spans="1:20" ht="49" x14ac:dyDescent="0.25">
      <c r="A3034" s="6">
        <f t="shared" si="188"/>
        <v>127.2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42227.711331018516</v>
      </c>
      <c r="T3034" s="10">
        <f t="shared" si="191"/>
        <v>42257.711331018516</v>
      </c>
    </row>
    <row r="3035" spans="1:20" ht="49" x14ac:dyDescent="0.25">
      <c r="A3035" s="6">
        <f t="shared" si="188"/>
        <v>146.53333333333333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42569.776909722219</v>
      </c>
      <c r="T3035" s="10">
        <f t="shared" si="191"/>
        <v>42599.776909722219</v>
      </c>
    </row>
    <row r="3036" spans="1:20" ht="65" x14ac:dyDescent="0.25">
      <c r="A3036" s="6">
        <f t="shared" si="188"/>
        <v>112.53599999999999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42644.202025462961</v>
      </c>
      <c r="T3036" s="10">
        <f t="shared" si="191"/>
        <v>42674.832638888889</v>
      </c>
    </row>
    <row r="3037" spans="1:20" ht="33" x14ac:dyDescent="0.25">
      <c r="A3037" s="6">
        <f t="shared" si="188"/>
        <v>108.78684000000001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41368.226956018516</v>
      </c>
      <c r="T3037" s="10">
        <f t="shared" si="191"/>
        <v>41398.226956018516</v>
      </c>
    </row>
    <row r="3038" spans="1:20" ht="49" x14ac:dyDescent="0.25">
      <c r="A3038" s="6">
        <f t="shared" si="188"/>
        <v>126.732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41466.451898148145</v>
      </c>
      <c r="T3038" s="10">
        <f t="shared" si="191"/>
        <v>41502.165972222218</v>
      </c>
    </row>
    <row r="3039" spans="1:20" ht="65" x14ac:dyDescent="0.25">
      <c r="A3039" s="6">
        <f t="shared" si="188"/>
        <v>213.19999999999996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40378.559872685182</v>
      </c>
      <c r="T3039" s="10">
        <f t="shared" si="191"/>
        <v>40452.874305555553</v>
      </c>
    </row>
    <row r="3040" spans="1:20" ht="49" x14ac:dyDescent="0.25">
      <c r="A3040" s="6">
        <f t="shared" si="188"/>
        <v>100.49999999999999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42372.918946759259</v>
      </c>
      <c r="T3040" s="10">
        <f t="shared" si="191"/>
        <v>42432.918946759259</v>
      </c>
    </row>
    <row r="3041" spans="1:20" ht="49" x14ac:dyDescent="0.25">
      <c r="A3041" s="6">
        <f t="shared" si="188"/>
        <v>108.71389999999998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41610.461087962962</v>
      </c>
      <c r="T3041" s="10">
        <f t="shared" si="191"/>
        <v>41636.999305555553</v>
      </c>
    </row>
    <row r="3042" spans="1:20" ht="49" x14ac:dyDescent="0.25">
      <c r="A3042" s="6">
        <f t="shared" si="188"/>
        <v>107.5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42177.458576388883</v>
      </c>
      <c r="T3042" s="10">
        <f t="shared" si="191"/>
        <v>42181.624999999993</v>
      </c>
    </row>
    <row r="3043" spans="1:20" ht="33" x14ac:dyDescent="0.25">
      <c r="A3043" s="6">
        <f t="shared" si="188"/>
        <v>110.48192771084338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42359.535277777781</v>
      </c>
      <c r="T3043" s="10">
        <f t="shared" si="191"/>
        <v>42389.535277777781</v>
      </c>
    </row>
    <row r="3044" spans="1:20" ht="49" x14ac:dyDescent="0.25">
      <c r="A3044" s="6">
        <f t="shared" si="188"/>
        <v>128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42253.354710648149</v>
      </c>
      <c r="T3044" s="10">
        <f t="shared" si="191"/>
        <v>42283.354710648149</v>
      </c>
    </row>
    <row r="3045" spans="1:20" ht="49" x14ac:dyDescent="0.25">
      <c r="A3045" s="6">
        <f t="shared" si="188"/>
        <v>110.00666666666667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42082.737256944441</v>
      </c>
      <c r="T3045" s="10">
        <f t="shared" si="191"/>
        <v>42109.784722222219</v>
      </c>
    </row>
    <row r="3046" spans="1:20" ht="49" x14ac:dyDescent="0.25">
      <c r="A3046" s="6">
        <f t="shared" si="188"/>
        <v>109.34166666666667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42387.393495370365</v>
      </c>
      <c r="T3046" s="10">
        <f t="shared" si="191"/>
        <v>42402.393495370365</v>
      </c>
    </row>
    <row r="3047" spans="1:20" ht="49" x14ac:dyDescent="0.25">
      <c r="A3047" s="6">
        <f t="shared" si="188"/>
        <v>132.70650000000001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41842.822395833333</v>
      </c>
      <c r="T3047" s="10">
        <f t="shared" si="191"/>
        <v>41872.822395833333</v>
      </c>
    </row>
    <row r="3048" spans="1:20" ht="49" x14ac:dyDescent="0.25">
      <c r="A3048" s="6">
        <f t="shared" si="188"/>
        <v>190.84810126582278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41862.46974537037</v>
      </c>
      <c r="T3048" s="10">
        <f t="shared" si="191"/>
        <v>41891.869444444441</v>
      </c>
    </row>
    <row r="3049" spans="1:20" ht="49" x14ac:dyDescent="0.25">
      <c r="A3049" s="6">
        <f t="shared" si="188"/>
        <v>149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42443.655717592592</v>
      </c>
      <c r="T3049" s="10">
        <f t="shared" si="191"/>
        <v>42487.219444444439</v>
      </c>
    </row>
    <row r="3050" spans="1:20" ht="49" x14ac:dyDescent="0.25">
      <c r="A3050" s="6">
        <f t="shared" si="188"/>
        <v>166.4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41975.567847222213</v>
      </c>
      <c r="T3050" s="10">
        <f t="shared" si="191"/>
        <v>42004.556944444441</v>
      </c>
    </row>
    <row r="3051" spans="1:20" ht="49" x14ac:dyDescent="0.25">
      <c r="A3051" s="6">
        <f t="shared" si="188"/>
        <v>106.66666666666667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42138.681192129625</v>
      </c>
      <c r="T3051" s="10">
        <f t="shared" si="191"/>
        <v>42168.681192129625</v>
      </c>
    </row>
    <row r="3052" spans="1:20" ht="33" x14ac:dyDescent="0.25">
      <c r="A3052" s="6">
        <f t="shared" si="188"/>
        <v>106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42464.835185185184</v>
      </c>
      <c r="T3052" s="10">
        <f t="shared" si="191"/>
        <v>42494.835185185184</v>
      </c>
    </row>
    <row r="3053" spans="1:20" ht="49" x14ac:dyDescent="0.25">
      <c r="A3053" s="6">
        <f t="shared" si="188"/>
        <v>23.628571428571433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42744.082696759251</v>
      </c>
      <c r="T3053" s="10">
        <f t="shared" si="191"/>
        <v>42774.082696759251</v>
      </c>
    </row>
    <row r="3054" spans="1:20" ht="33" x14ac:dyDescent="0.25">
      <c r="A3054" s="6">
        <f t="shared" si="188"/>
        <v>0.14999999999999458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42122.336736111109</v>
      </c>
      <c r="T3054" s="10">
        <f t="shared" si="191"/>
        <v>42152.332638888889</v>
      </c>
    </row>
    <row r="3055" spans="1:20" ht="49" x14ac:dyDescent="0.25">
      <c r="A3055" s="6">
        <f t="shared" si="188"/>
        <v>0.40000000000000036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41862.428391203699</v>
      </c>
      <c r="T3055" s="10">
        <f t="shared" si="191"/>
        <v>41913.832638888889</v>
      </c>
    </row>
    <row r="3056" spans="1:20" ht="49" x14ac:dyDescent="0.25">
      <c r="A3056" s="6">
        <f t="shared" si="188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42027.499467592592</v>
      </c>
      <c r="T3056" s="10">
        <f t="shared" si="191"/>
        <v>42064.711111111108</v>
      </c>
    </row>
    <row r="3057" spans="1:20" ht="49" x14ac:dyDescent="0.25">
      <c r="A3057" s="6">
        <f t="shared" si="188"/>
        <v>4.9999999999994493E-3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41953.624884259254</v>
      </c>
      <c r="T3057" s="10">
        <f t="shared" si="191"/>
        <v>42013.624884259254</v>
      </c>
    </row>
    <row r="3058" spans="1:20" ht="49" x14ac:dyDescent="0.25">
      <c r="A3058" s="6">
        <f t="shared" si="188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41851.303055555552</v>
      </c>
      <c r="T3058" s="10">
        <f t="shared" si="191"/>
        <v>41911.303055555552</v>
      </c>
    </row>
    <row r="3059" spans="1:20" ht="49" x14ac:dyDescent="0.25">
      <c r="A3059" s="6">
        <f t="shared" si="188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42433.317256944443</v>
      </c>
      <c r="T3059" s="10">
        <f t="shared" si="191"/>
        <v>42463.275590277779</v>
      </c>
    </row>
    <row r="3060" spans="1:20" ht="49" x14ac:dyDescent="0.25">
      <c r="A3060" s="6">
        <f t="shared" si="188"/>
        <v>1.6666666666664831E-2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42460.040972222218</v>
      </c>
      <c r="T3060" s="10">
        <f t="shared" si="191"/>
        <v>42510.040972222218</v>
      </c>
    </row>
    <row r="3061" spans="1:20" ht="49" x14ac:dyDescent="0.25">
      <c r="A3061" s="6">
        <f t="shared" si="188"/>
        <v>3.0066666666666686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41829.602384259255</v>
      </c>
      <c r="T3061" s="10">
        <f t="shared" si="191"/>
        <v>41859.602384259255</v>
      </c>
    </row>
    <row r="3062" spans="1:20" ht="33" x14ac:dyDescent="0.25">
      <c r="A3062" s="6">
        <f t="shared" si="188"/>
        <v>0.15227272727272867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42244.941365740735</v>
      </c>
      <c r="T3062" s="10">
        <f t="shared" si="191"/>
        <v>42274.941365740735</v>
      </c>
    </row>
    <row r="3063" spans="1:20" ht="18" x14ac:dyDescent="0.25">
      <c r="A3063" s="6">
        <f t="shared" si="188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41834.450787037036</v>
      </c>
      <c r="T3063" s="10">
        <f t="shared" si="191"/>
        <v>41864.450787037036</v>
      </c>
    </row>
    <row r="3064" spans="1:20" ht="49" x14ac:dyDescent="0.25">
      <c r="A3064" s="6">
        <f t="shared" si="188"/>
        <v>66.84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42248.2024537037</v>
      </c>
      <c r="T3064" s="10">
        <f t="shared" si="191"/>
        <v>42277.416666666664</v>
      </c>
    </row>
    <row r="3065" spans="1:20" ht="33" x14ac:dyDescent="0.25">
      <c r="A3065" s="6">
        <f t="shared" si="188"/>
        <v>19.566666666666666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42630.589560185181</v>
      </c>
      <c r="T3065" s="10">
        <f t="shared" si="191"/>
        <v>42665.589560185181</v>
      </c>
    </row>
    <row r="3066" spans="1:20" ht="33" x14ac:dyDescent="0.25">
      <c r="A3066" s="6">
        <f t="shared" si="188"/>
        <v>11.294666666666664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42298.7968287037</v>
      </c>
      <c r="T3066" s="10">
        <f t="shared" si="191"/>
        <v>42329.957638888889</v>
      </c>
    </row>
    <row r="3067" spans="1:20" ht="49" x14ac:dyDescent="0.25">
      <c r="A3067" s="6">
        <f t="shared" si="188"/>
        <v>3.9999999999995595E-2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41824.721898148149</v>
      </c>
      <c r="T3067" s="10">
        <f t="shared" si="191"/>
        <v>41849.721898148149</v>
      </c>
    </row>
    <row r="3068" spans="1:20" ht="49" x14ac:dyDescent="0.25">
      <c r="A3068" s="6">
        <f t="shared" si="188"/>
        <v>11.985714285714288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42530.895104166666</v>
      </c>
      <c r="T3068" s="10">
        <f t="shared" si="191"/>
        <v>42560.895104166666</v>
      </c>
    </row>
    <row r="3069" spans="1:20" ht="49" x14ac:dyDescent="0.25">
      <c r="A3069" s="6">
        <f t="shared" si="188"/>
        <v>2.5000000000000022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42226.605081018519</v>
      </c>
      <c r="T3069" s="10">
        <f t="shared" si="191"/>
        <v>42256.605081018519</v>
      </c>
    </row>
    <row r="3070" spans="1:20" ht="49" x14ac:dyDescent="0.25">
      <c r="A3070" s="6">
        <f t="shared" si="188"/>
        <v>7.0000000000003393E-2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42263.358240740738</v>
      </c>
      <c r="T3070" s="10">
        <f t="shared" si="191"/>
        <v>42293.358240740738</v>
      </c>
    </row>
    <row r="3071" spans="1:20" ht="49" x14ac:dyDescent="0.25">
      <c r="A3071" s="6">
        <f t="shared" si="188"/>
        <v>14.100000000000001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41957.500393518516</v>
      </c>
      <c r="T3071" s="10">
        <f t="shared" si="191"/>
        <v>41987.500393518516</v>
      </c>
    </row>
    <row r="3072" spans="1:20" ht="49" x14ac:dyDescent="0.25">
      <c r="A3072" s="6">
        <f t="shared" si="188"/>
        <v>3.3399999999999985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42690.400104166663</v>
      </c>
      <c r="T3072" s="10">
        <f t="shared" si="191"/>
        <v>42711.400104166663</v>
      </c>
    </row>
    <row r="3073" spans="1:20" ht="49" x14ac:dyDescent="0.25">
      <c r="A3073" s="6">
        <f t="shared" si="188"/>
        <v>59.774999999999999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42097.399085648147</v>
      </c>
      <c r="T3073" s="10">
        <f t="shared" si="191"/>
        <v>42114.915972222218</v>
      </c>
    </row>
    <row r="3074" spans="1:20" ht="49" x14ac:dyDescent="0.25">
      <c r="A3074" s="6">
        <f t="shared" si="188"/>
        <v>1.6666666666664831E-2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42658.357199074067</v>
      </c>
      <c r="T3074" s="10">
        <f t="shared" si="191"/>
        <v>42672.740277777775</v>
      </c>
    </row>
    <row r="3075" spans="1:20" ht="49" x14ac:dyDescent="0.25">
      <c r="A3075" s="6">
        <f t="shared" ref="A3075:A3138" si="192">((F3075-E3075)/E3075+1)*100</f>
        <v>2.3035714285712938E-2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>
        <f t="shared" ref="P3075:P3138" si="193">F3075/M3075</f>
        <v>92.142857142857139</v>
      </c>
      <c r="Q3075" t="s">
        <v>8317</v>
      </c>
      <c r="R3075" t="s">
        <v>8357</v>
      </c>
      <c r="S3075" s="10">
        <f t="shared" ref="S3075:S3138" si="194">(((K3075/60)/60)/24)+DATE(1970,1,1)+(-8/24)</f>
        <v>42111.350694444445</v>
      </c>
      <c r="T3075" s="10">
        <f t="shared" ref="T3075:T3138" si="195">(((J3075/60)/60)/24)+DATE(1970,1,1)+(-8/24)</f>
        <v>42169.47152777778</v>
      </c>
    </row>
    <row r="3076" spans="1:20" ht="65" x14ac:dyDescent="0.25">
      <c r="A3076" s="6">
        <f t="shared" si="192"/>
        <v>8.799999999999919E-2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42409.237951388881</v>
      </c>
      <c r="T3076" s="10">
        <f t="shared" si="195"/>
        <v>42439.237951388881</v>
      </c>
    </row>
    <row r="3077" spans="1:20" ht="49" x14ac:dyDescent="0.25">
      <c r="A3077" s="6">
        <f t="shared" si="192"/>
        <v>8.6400000000000041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42550.768981481473</v>
      </c>
      <c r="T3077" s="10">
        <f t="shared" si="195"/>
        <v>42600.768981481473</v>
      </c>
    </row>
    <row r="3078" spans="1:20" ht="33" x14ac:dyDescent="0.25">
      <c r="A3078" s="6">
        <f t="shared" si="192"/>
        <v>15.059999999999995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42226.318553240737</v>
      </c>
      <c r="T3078" s="10">
        <f t="shared" si="195"/>
        <v>42286.318553240737</v>
      </c>
    </row>
    <row r="3079" spans="1:20" ht="49" x14ac:dyDescent="0.25">
      <c r="A3079" s="6">
        <f t="shared" si="192"/>
        <v>0.47727272727272618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42766.62358796296</v>
      </c>
      <c r="T3079" s="10">
        <f t="shared" si="195"/>
        <v>42796.62358796296</v>
      </c>
    </row>
    <row r="3080" spans="1:20" ht="49" x14ac:dyDescent="0.25">
      <c r="A3080" s="6">
        <f t="shared" si="192"/>
        <v>0.1183333333333314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42030.805497685178</v>
      </c>
      <c r="T3080" s="10">
        <f t="shared" si="195"/>
        <v>42060.805497685178</v>
      </c>
    </row>
    <row r="3081" spans="1:20" ht="49" x14ac:dyDescent="0.25">
      <c r="A3081" s="6">
        <f t="shared" si="192"/>
        <v>0.84173998587352417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42055.38003472222</v>
      </c>
      <c r="T3081" s="10">
        <f t="shared" si="195"/>
        <v>42085.338368055549</v>
      </c>
    </row>
    <row r="3082" spans="1:20" ht="49" x14ac:dyDescent="0.25">
      <c r="A3082" s="6">
        <f t="shared" si="192"/>
        <v>1.8799999999996597E-2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41939.6949537037</v>
      </c>
      <c r="T3082" s="10">
        <f t="shared" si="195"/>
        <v>41999.736620370364</v>
      </c>
    </row>
    <row r="3083" spans="1:20" ht="49" x14ac:dyDescent="0.25">
      <c r="A3083" s="6">
        <f t="shared" si="192"/>
        <v>0.2102999999999966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42236.848275462959</v>
      </c>
      <c r="T3083" s="10">
        <f t="shared" si="195"/>
        <v>42266.848275462959</v>
      </c>
    </row>
    <row r="3084" spans="1:20" ht="49" x14ac:dyDescent="0.25">
      <c r="A3084" s="6">
        <f t="shared" si="192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42293.589652777773</v>
      </c>
      <c r="T3084" s="10">
        <f t="shared" si="195"/>
        <v>42323.631319444445</v>
      </c>
    </row>
    <row r="3085" spans="1:20" ht="65" x14ac:dyDescent="0.25">
      <c r="A3085" s="6">
        <f t="shared" si="192"/>
        <v>0.28000000000000247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41853.230069444442</v>
      </c>
      <c r="T3085" s="10">
        <f t="shared" si="195"/>
        <v>41882.875</v>
      </c>
    </row>
    <row r="3086" spans="1:20" ht="49" x14ac:dyDescent="0.25">
      <c r="A3086" s="6">
        <f t="shared" si="192"/>
        <v>11.579206701157919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42100.390405092585</v>
      </c>
      <c r="T3086" s="10">
        <f t="shared" si="195"/>
        <v>42129.45</v>
      </c>
    </row>
    <row r="3087" spans="1:20" ht="49" x14ac:dyDescent="0.25">
      <c r="A3087" s="6">
        <f t="shared" si="192"/>
        <v>2.4399999999999977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42246.550451388881</v>
      </c>
      <c r="T3087" s="10">
        <f t="shared" si="195"/>
        <v>42276.550451388881</v>
      </c>
    </row>
    <row r="3088" spans="1:20" ht="49" x14ac:dyDescent="0.25">
      <c r="A3088" s="6">
        <f t="shared" si="192"/>
        <v>0.24999999999999467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42173.337488425925</v>
      </c>
      <c r="T3088" s="10">
        <f t="shared" si="195"/>
        <v>42233.337488425925</v>
      </c>
    </row>
    <row r="3089" spans="1:20" ht="49" x14ac:dyDescent="0.25">
      <c r="A3089" s="6">
        <f t="shared" si="192"/>
        <v>0.62499999999999778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42664.817013888889</v>
      </c>
      <c r="T3089" s="10">
        <f t="shared" si="195"/>
        <v>42724.858680555553</v>
      </c>
    </row>
    <row r="3090" spans="1:20" ht="33" x14ac:dyDescent="0.25">
      <c r="A3090" s="6">
        <f t="shared" si="192"/>
        <v>0.19384615384615556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41981.238969907405</v>
      </c>
      <c r="T3090" s="10">
        <f t="shared" si="195"/>
        <v>42012.236805555549</v>
      </c>
    </row>
    <row r="3091" spans="1:20" ht="33" x14ac:dyDescent="0.25">
      <c r="A3091" s="6">
        <f t="shared" si="192"/>
        <v>23.416000000000004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42528.209293981483</v>
      </c>
      <c r="T3091" s="10">
        <f t="shared" si="195"/>
        <v>42559.749305555553</v>
      </c>
    </row>
    <row r="3092" spans="1:20" ht="49" x14ac:dyDescent="0.25">
      <c r="A3092" s="6">
        <f t="shared" si="192"/>
        <v>5.0808888888888903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42065.485474537032</v>
      </c>
      <c r="T3092" s="10">
        <f t="shared" si="195"/>
        <v>42125.443807870368</v>
      </c>
    </row>
    <row r="3093" spans="1:20" ht="49" x14ac:dyDescent="0.25">
      <c r="A3093" s="6">
        <f t="shared" si="192"/>
        <v>15.920000000000002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42566.615081018514</v>
      </c>
      <c r="T3093" s="10">
        <f t="shared" si="195"/>
        <v>42596.615081018514</v>
      </c>
    </row>
    <row r="3094" spans="1:20" ht="49" x14ac:dyDescent="0.25">
      <c r="A3094" s="6">
        <f t="shared" si="192"/>
        <v>1.1831900000000006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42255.28601851852</v>
      </c>
      <c r="T3094" s="10">
        <f t="shared" si="195"/>
        <v>42292.583333333336</v>
      </c>
    </row>
    <row r="3095" spans="1:20" ht="49" x14ac:dyDescent="0.25">
      <c r="A3095" s="6">
        <f t="shared" si="192"/>
        <v>22.750000000000004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41760.575706018513</v>
      </c>
      <c r="T3095" s="10">
        <f t="shared" si="195"/>
        <v>41790.832638888889</v>
      </c>
    </row>
    <row r="3096" spans="1:20" ht="33" x14ac:dyDescent="0.25">
      <c r="A3096" s="6">
        <f t="shared" si="192"/>
        <v>2.4999999999997247E-2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42207.462453703702</v>
      </c>
      <c r="T3096" s="10">
        <f t="shared" si="195"/>
        <v>42267.462453703702</v>
      </c>
    </row>
    <row r="3097" spans="1:20" ht="49" x14ac:dyDescent="0.25">
      <c r="A3097" s="6">
        <f t="shared" si="192"/>
        <v>0.33512064343163006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42522.69189814815</v>
      </c>
      <c r="T3097" s="10">
        <f t="shared" si="195"/>
        <v>42582.69189814815</v>
      </c>
    </row>
    <row r="3098" spans="1:20" ht="49" x14ac:dyDescent="0.25">
      <c r="A3098" s="6">
        <f t="shared" si="192"/>
        <v>3.9749999999999952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42114.492199074077</v>
      </c>
      <c r="T3098" s="10">
        <f t="shared" si="195"/>
        <v>42144.492199074077</v>
      </c>
    </row>
    <row r="3099" spans="1:20" ht="49" x14ac:dyDescent="0.25">
      <c r="A3099" s="6">
        <f t="shared" si="192"/>
        <v>17.149999999999999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42629.17015046296</v>
      </c>
      <c r="T3099" s="10">
        <f t="shared" si="195"/>
        <v>42650.249999999993</v>
      </c>
    </row>
    <row r="3100" spans="1:20" ht="49" x14ac:dyDescent="0.25">
      <c r="A3100" s="6">
        <f t="shared" si="192"/>
        <v>3.6080041046690603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42359.45890046296</v>
      </c>
      <c r="T3100" s="10">
        <f t="shared" si="195"/>
        <v>42407.678472222215</v>
      </c>
    </row>
    <row r="3101" spans="1:20" ht="49" x14ac:dyDescent="0.25">
      <c r="A3101" s="6">
        <f t="shared" si="192"/>
        <v>13.900000000000002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42381.856377314813</v>
      </c>
      <c r="T3101" s="10">
        <f t="shared" si="195"/>
        <v>42411.856377314813</v>
      </c>
    </row>
    <row r="3102" spans="1:20" ht="49" x14ac:dyDescent="0.25">
      <c r="A3102" s="6">
        <f t="shared" si="192"/>
        <v>15.225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41902.2890625</v>
      </c>
      <c r="T3102" s="10">
        <f t="shared" si="195"/>
        <v>41932.2890625</v>
      </c>
    </row>
    <row r="3103" spans="1:20" ht="49" x14ac:dyDescent="0.25">
      <c r="A3103" s="6">
        <f t="shared" si="192"/>
        <v>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42171.050196759257</v>
      </c>
      <c r="T3103" s="10">
        <f t="shared" si="195"/>
        <v>42200.99722222222</v>
      </c>
    </row>
    <row r="3104" spans="1:20" ht="49" x14ac:dyDescent="0.25">
      <c r="A3104" s="6">
        <f t="shared" si="192"/>
        <v>39.112499999999997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42555.007152777776</v>
      </c>
      <c r="T3104" s="10">
        <f t="shared" si="195"/>
        <v>42605.007152777776</v>
      </c>
    </row>
    <row r="3105" spans="1:20" ht="33" x14ac:dyDescent="0.25">
      <c r="A3105" s="6">
        <f t="shared" si="192"/>
        <v>0.26829268292682951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42106.82298611111</v>
      </c>
      <c r="T3105" s="10">
        <f t="shared" si="195"/>
        <v>42166.82298611111</v>
      </c>
    </row>
    <row r="3106" spans="1:20" ht="49" x14ac:dyDescent="0.25">
      <c r="A3106" s="6">
        <f t="shared" si="192"/>
        <v>29.625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42006.57535879629</v>
      </c>
      <c r="T3106" s="10">
        <f t="shared" si="195"/>
        <v>42037.749999999993</v>
      </c>
    </row>
    <row r="3107" spans="1:20" ht="49" x14ac:dyDescent="0.25">
      <c r="A3107" s="6">
        <f t="shared" si="192"/>
        <v>42.360992301112063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41876.385601851849</v>
      </c>
      <c r="T3107" s="10">
        <f t="shared" si="195"/>
        <v>41930.875</v>
      </c>
    </row>
    <row r="3108" spans="1:20" ht="49" x14ac:dyDescent="0.25">
      <c r="A3108" s="6">
        <f t="shared" si="192"/>
        <v>4.1000000000000032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42241.09578703704</v>
      </c>
      <c r="T3108" s="10">
        <f t="shared" si="195"/>
        <v>42263.583333333336</v>
      </c>
    </row>
    <row r="3109" spans="1:20" ht="49" x14ac:dyDescent="0.25">
      <c r="A3109" s="6">
        <f t="shared" si="192"/>
        <v>19.762500000000006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42128.480914351843</v>
      </c>
      <c r="T3109" s="10">
        <f t="shared" si="195"/>
        <v>42135.480914351843</v>
      </c>
    </row>
    <row r="3110" spans="1:20" ht="18" x14ac:dyDescent="0.25">
      <c r="A3110" s="6">
        <f t="shared" si="192"/>
        <v>5.1999999999996493E-2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42062.34715277778</v>
      </c>
      <c r="T3110" s="10">
        <f t="shared" si="195"/>
        <v>42122.305486111109</v>
      </c>
    </row>
    <row r="3111" spans="1:20" ht="49" x14ac:dyDescent="0.25">
      <c r="A3111" s="6">
        <f t="shared" si="192"/>
        <v>25.030188679245281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41843.791782407403</v>
      </c>
      <c r="T3111" s="10">
        <f t="shared" si="195"/>
        <v>41878.791782407403</v>
      </c>
    </row>
    <row r="3112" spans="1:20" ht="49" x14ac:dyDescent="0.25">
      <c r="A3112" s="6">
        <f t="shared" si="192"/>
        <v>3.9999999999995595E-2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42744.698136574072</v>
      </c>
      <c r="T3112" s="10">
        <f t="shared" si="195"/>
        <v>42784.698136574072</v>
      </c>
    </row>
    <row r="3113" spans="1:20" ht="33" x14ac:dyDescent="0.25">
      <c r="A3113" s="6">
        <f t="shared" si="192"/>
        <v>26.639999999999997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41885.26180555555</v>
      </c>
      <c r="T3113" s="10">
        <f t="shared" si="195"/>
        <v>41916.26180555555</v>
      </c>
    </row>
    <row r="3114" spans="1:20" ht="49" x14ac:dyDescent="0.25">
      <c r="A3114" s="6">
        <f t="shared" si="192"/>
        <v>4.7363636363636381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42614.788587962961</v>
      </c>
      <c r="T3114" s="10">
        <f t="shared" si="195"/>
        <v>42674.788587962961</v>
      </c>
    </row>
    <row r="3115" spans="1:20" ht="49" x14ac:dyDescent="0.25">
      <c r="A3115" s="6">
        <f t="shared" si="192"/>
        <v>4.2435339894712705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42081.397939814815</v>
      </c>
      <c r="T3115" s="10">
        <f t="shared" si="195"/>
        <v>42111.397939814815</v>
      </c>
    </row>
    <row r="3116" spans="1:20" ht="49" x14ac:dyDescent="0.25">
      <c r="A3116" s="6">
        <f t="shared" si="192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41843.29918981481</v>
      </c>
      <c r="T3116" s="10">
        <f t="shared" si="195"/>
        <v>41903.29918981481</v>
      </c>
    </row>
    <row r="3117" spans="1:20" ht="49" x14ac:dyDescent="0.25">
      <c r="A3117" s="6">
        <f t="shared" si="192"/>
        <v>3.0000000000000027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42496.113738425927</v>
      </c>
      <c r="T3117" s="10">
        <f t="shared" si="195"/>
        <v>42526.113738425927</v>
      </c>
    </row>
    <row r="3118" spans="1:20" ht="49" x14ac:dyDescent="0.25">
      <c r="A3118" s="6">
        <f t="shared" si="192"/>
        <v>57.333333333333329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42081.18200231481</v>
      </c>
      <c r="T3118" s="10">
        <f t="shared" si="195"/>
        <v>42095.18200231481</v>
      </c>
    </row>
    <row r="3119" spans="1:20" ht="49" x14ac:dyDescent="0.25">
      <c r="A3119" s="6">
        <f t="shared" si="192"/>
        <v>0.10000000000000009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42509.041203703695</v>
      </c>
      <c r="T3119" s="10">
        <f t="shared" si="195"/>
        <v>42517.216666666667</v>
      </c>
    </row>
    <row r="3120" spans="1:20" ht="33" x14ac:dyDescent="0.25">
      <c r="A3120" s="6">
        <f t="shared" si="192"/>
        <v>0.30999999999999917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42534.316238425927</v>
      </c>
      <c r="T3120" s="10">
        <f t="shared" si="195"/>
        <v>42553.316238425927</v>
      </c>
    </row>
    <row r="3121" spans="1:20" ht="49" x14ac:dyDescent="0.25">
      <c r="A3121" s="6">
        <f t="shared" si="192"/>
        <v>4.9999999999994493E-2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42059.712175925924</v>
      </c>
      <c r="T3121" s="10">
        <f t="shared" si="195"/>
        <v>42089.670509259253</v>
      </c>
    </row>
    <row r="3122" spans="1:20" ht="49" x14ac:dyDescent="0.25">
      <c r="A3122" s="6">
        <f t="shared" si="192"/>
        <v>9.8461538461491749E-3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42435.608749999999</v>
      </c>
      <c r="T3122" s="10">
        <f t="shared" si="195"/>
        <v>42495.567083333335</v>
      </c>
    </row>
    <row r="3123" spans="1:20" ht="33" x14ac:dyDescent="0.25">
      <c r="A3123" s="6">
        <f t="shared" si="192"/>
        <v>0.66666666666667096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41848.346469907403</v>
      </c>
      <c r="T3123" s="10">
        <f t="shared" si="195"/>
        <v>41908.346469907403</v>
      </c>
    </row>
    <row r="3124" spans="1:20" ht="18" x14ac:dyDescent="0.25">
      <c r="A3124" s="6">
        <f t="shared" si="192"/>
        <v>58.29145728643217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42678.598749999997</v>
      </c>
      <c r="T3124" s="10">
        <f t="shared" si="195"/>
        <v>42683.640416666669</v>
      </c>
    </row>
    <row r="3125" spans="1:20" ht="49" x14ac:dyDescent="0.25">
      <c r="A3125" s="6">
        <f t="shared" si="192"/>
        <v>68.153599999999997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42530.659699074073</v>
      </c>
      <c r="T3125" s="10">
        <f t="shared" si="195"/>
        <v>42560.659699074073</v>
      </c>
    </row>
    <row r="3126" spans="1:20" ht="33" x14ac:dyDescent="0.25">
      <c r="A3126" s="6">
        <f t="shared" si="192"/>
        <v>3.249999999999087E-3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41977.446770833332</v>
      </c>
      <c r="T3126" s="10">
        <f t="shared" si="195"/>
        <v>42037.446770833332</v>
      </c>
    </row>
    <row r="3127" spans="1:20" ht="18" x14ac:dyDescent="0.25">
      <c r="A3127" s="6">
        <f t="shared" si="192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42345.873518518514</v>
      </c>
      <c r="T3127" s="10">
        <f t="shared" si="195"/>
        <v>42375.873518518514</v>
      </c>
    </row>
    <row r="3128" spans="1:20" ht="81" x14ac:dyDescent="0.25">
      <c r="A3128" s="6">
        <f t="shared" si="192"/>
        <v>4.1599999999999966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42426.684745370374</v>
      </c>
      <c r="T3128" s="10">
        <f t="shared" si="195"/>
        <v>42456.643078703702</v>
      </c>
    </row>
    <row r="3129" spans="1:20" ht="49" x14ac:dyDescent="0.25">
      <c r="A3129" s="6">
        <f t="shared" si="192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42034.523483796293</v>
      </c>
      <c r="T3129" s="10">
        <f t="shared" si="195"/>
        <v>42064.523483796293</v>
      </c>
    </row>
    <row r="3130" spans="1:20" ht="49" x14ac:dyDescent="0.25">
      <c r="A3130" s="6">
        <f t="shared" si="192"/>
        <v>108.60666666666667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42780.492372685178</v>
      </c>
      <c r="T3130" s="10">
        <f t="shared" si="195"/>
        <v>42810.450706018521</v>
      </c>
    </row>
    <row r="3131" spans="1:20" ht="49" x14ac:dyDescent="0.25">
      <c r="A3131" s="6">
        <f t="shared" si="192"/>
        <v>0.80000000000000071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42803.509479166663</v>
      </c>
      <c r="T3131" s="10">
        <f t="shared" si="195"/>
        <v>42843.467812499999</v>
      </c>
    </row>
    <row r="3132" spans="1:20" ht="33" x14ac:dyDescent="0.25">
      <c r="A3132" s="6">
        <f t="shared" si="192"/>
        <v>3.7499999999999978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42808.306898148141</v>
      </c>
      <c r="T3132" s="10">
        <f t="shared" si="195"/>
        <v>42838.874305555553</v>
      </c>
    </row>
    <row r="3133" spans="1:20" ht="33" x14ac:dyDescent="0.25">
      <c r="A3133" s="6">
        <f t="shared" si="192"/>
        <v>15.731707317073173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42803.245891203704</v>
      </c>
      <c r="T3133" s="10">
        <f t="shared" si="195"/>
        <v>42833.204224537032</v>
      </c>
    </row>
    <row r="3134" spans="1:20" ht="33" x14ac:dyDescent="0.25">
      <c r="A3134" s="6">
        <f t="shared" si="192"/>
        <v>3.3333333333329662E-2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42786.016898148147</v>
      </c>
      <c r="T3134" s="10">
        <f t="shared" si="195"/>
        <v>42845.975231481476</v>
      </c>
    </row>
    <row r="3135" spans="1:20" ht="49" x14ac:dyDescent="0.25">
      <c r="A3135" s="6">
        <f t="shared" si="192"/>
        <v>108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42788.231874999998</v>
      </c>
      <c r="T3135" s="10">
        <f t="shared" si="195"/>
        <v>42818.190208333333</v>
      </c>
    </row>
    <row r="3136" spans="1:20" ht="49" x14ac:dyDescent="0.25">
      <c r="A3136" s="6">
        <f t="shared" si="192"/>
        <v>22.499999999999996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42800.386793981481</v>
      </c>
      <c r="T3136" s="10">
        <f t="shared" si="195"/>
        <v>42821.345127314817</v>
      </c>
    </row>
    <row r="3137" spans="1:20" ht="49" x14ac:dyDescent="0.25">
      <c r="A3137" s="6">
        <f t="shared" si="192"/>
        <v>20.849420849420852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42806.818530092591</v>
      </c>
      <c r="T3137" s="10">
        <f t="shared" si="195"/>
        <v>42828.818530092591</v>
      </c>
    </row>
    <row r="3138" spans="1:20" ht="49" x14ac:dyDescent="0.25">
      <c r="A3138" s="6">
        <f t="shared" si="192"/>
        <v>127.8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42789.12909722222</v>
      </c>
      <c r="T3138" s="10">
        <f t="shared" si="195"/>
        <v>42825.624305555553</v>
      </c>
    </row>
    <row r="3139" spans="1:20" ht="33" x14ac:dyDescent="0.25">
      <c r="A3139" s="6">
        <f t="shared" ref="A3139:A3202" si="196">((F3139-E3139)/E3139+1)*100</f>
        <v>3.3333333333333326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>
        <f t="shared" ref="P3139:P3202" si="197">F3139/M3139</f>
        <v>50</v>
      </c>
      <c r="Q3139" t="s">
        <v>8317</v>
      </c>
      <c r="R3139" t="s">
        <v>8318</v>
      </c>
      <c r="S3139" s="10">
        <f t="shared" ref="S3139:S3202" si="198">(((K3139/60)/60)/24)+DATE(1970,1,1)+(-8/24)</f>
        <v>42807.551724537036</v>
      </c>
      <c r="T3139" s="10">
        <f t="shared" ref="T3139:T3202" si="199">(((J3139/60)/60)/24)+DATE(1970,1,1)+(-8/24)</f>
        <v>42858.466666666667</v>
      </c>
    </row>
    <row r="3140" spans="1:20" ht="65" x14ac:dyDescent="0.25">
      <c r="A3140" s="6">
        <f t="shared" si="196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42809.312581018516</v>
      </c>
      <c r="T3140" s="10">
        <f t="shared" si="199"/>
        <v>42828.312581018516</v>
      </c>
    </row>
    <row r="3141" spans="1:20" ht="49" x14ac:dyDescent="0.25">
      <c r="A3141" s="6">
        <f t="shared" si="196"/>
        <v>5.4000000000000048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42784.937037037038</v>
      </c>
      <c r="T3141" s="10">
        <f t="shared" si="199"/>
        <v>42818.856249999997</v>
      </c>
    </row>
    <row r="3142" spans="1:20" ht="49" x14ac:dyDescent="0.25">
      <c r="A3142" s="6">
        <f t="shared" si="196"/>
        <v>0.96000000000000529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42802.385451388887</v>
      </c>
      <c r="T3142" s="10">
        <f t="shared" si="199"/>
        <v>42832.343784722216</v>
      </c>
    </row>
    <row r="3143" spans="1:20" ht="65" x14ac:dyDescent="0.25">
      <c r="A3143" s="6">
        <f t="shared" si="196"/>
        <v>51.6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42800.42</v>
      </c>
      <c r="T3143" s="10">
        <f t="shared" si="199"/>
        <v>42841.499999999993</v>
      </c>
    </row>
    <row r="3144" spans="1:20" ht="49" x14ac:dyDescent="0.25">
      <c r="A3144" s="6">
        <f t="shared" si="196"/>
        <v>1.6363636363636358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42783.179849537039</v>
      </c>
      <c r="T3144" s="10">
        <f t="shared" si="199"/>
        <v>42813.138182870367</v>
      </c>
    </row>
    <row r="3145" spans="1:20" ht="65" x14ac:dyDescent="0.25">
      <c r="A3145" s="6">
        <f t="shared" si="196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42808.024953703702</v>
      </c>
      <c r="T3145" s="10">
        <f t="shared" si="199"/>
        <v>42834.024953703702</v>
      </c>
    </row>
    <row r="3146" spans="1:20" ht="65" x14ac:dyDescent="0.25">
      <c r="A3146" s="6">
        <f t="shared" si="196"/>
        <v>75.400000000000006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42796.204942129632</v>
      </c>
      <c r="T3146" s="10">
        <f t="shared" si="199"/>
        <v>42812.916666666664</v>
      </c>
    </row>
    <row r="3147" spans="1:20" ht="33" x14ac:dyDescent="0.25">
      <c r="A3147" s="6">
        <f t="shared" si="196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42761.707569444443</v>
      </c>
      <c r="T3147" s="10">
        <f t="shared" si="199"/>
        <v>42821.665902777771</v>
      </c>
    </row>
    <row r="3148" spans="1:20" ht="33" x14ac:dyDescent="0.25">
      <c r="A3148" s="6">
        <f t="shared" si="196"/>
        <v>10.499999999999998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42796.349143518521</v>
      </c>
      <c r="T3148" s="10">
        <f t="shared" si="199"/>
        <v>42841.307476851849</v>
      </c>
    </row>
    <row r="3149" spans="1:20" ht="49" x14ac:dyDescent="0.25">
      <c r="A3149" s="6">
        <f t="shared" si="196"/>
        <v>117.52499999999999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41909.636053240742</v>
      </c>
      <c r="T3149" s="10">
        <f t="shared" si="199"/>
        <v>41949.677719907406</v>
      </c>
    </row>
    <row r="3150" spans="1:20" ht="33" x14ac:dyDescent="0.25">
      <c r="A3150" s="6">
        <f t="shared" si="196"/>
        <v>131.16666666666666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41891.331990740735</v>
      </c>
      <c r="T3150" s="10">
        <f t="shared" si="199"/>
        <v>41912.833333333328</v>
      </c>
    </row>
    <row r="3151" spans="1:20" ht="49" x14ac:dyDescent="0.25">
      <c r="A3151" s="6">
        <f t="shared" si="196"/>
        <v>104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41225.684027777774</v>
      </c>
      <c r="T3151" s="10">
        <f t="shared" si="199"/>
        <v>41249.75</v>
      </c>
    </row>
    <row r="3152" spans="1:20" ht="65" x14ac:dyDescent="0.25">
      <c r="A3152" s="6">
        <f t="shared" si="196"/>
        <v>101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40477.930590277778</v>
      </c>
      <c r="T3152" s="10">
        <f t="shared" si="199"/>
        <v>40567.833333333328</v>
      </c>
    </row>
    <row r="3153" spans="1:20" ht="33" x14ac:dyDescent="0.25">
      <c r="A3153" s="6">
        <f t="shared" si="196"/>
        <v>100.4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41862.506643518514</v>
      </c>
      <c r="T3153" s="10">
        <f t="shared" si="199"/>
        <v>41892.506643518514</v>
      </c>
    </row>
    <row r="3154" spans="1:20" ht="49" x14ac:dyDescent="0.25">
      <c r="A3154" s="6">
        <f t="shared" si="196"/>
        <v>105.95454545454545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41550.534340277773</v>
      </c>
      <c r="T3154" s="10">
        <f t="shared" si="199"/>
        <v>41580.534340277773</v>
      </c>
    </row>
    <row r="3155" spans="1:20" ht="49" x14ac:dyDescent="0.25">
      <c r="A3155" s="6">
        <f t="shared" si="196"/>
        <v>335.58333333333337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40632.821030092593</v>
      </c>
      <c r="T3155" s="10">
        <f t="shared" si="199"/>
        <v>40663.874305555553</v>
      </c>
    </row>
    <row r="3156" spans="1:20" ht="49" x14ac:dyDescent="0.25">
      <c r="A3156" s="6">
        <f t="shared" si="196"/>
        <v>112.92857142857142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40970.542337962957</v>
      </c>
      <c r="T3156" s="10">
        <f t="shared" si="199"/>
        <v>41000.500671296293</v>
      </c>
    </row>
    <row r="3157" spans="1:20" ht="49" x14ac:dyDescent="0.25">
      <c r="A3157" s="6">
        <f t="shared" si="196"/>
        <v>188.50460000000001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41233.165798611109</v>
      </c>
      <c r="T3157" s="10">
        <f t="shared" si="199"/>
        <v>41263.165798611109</v>
      </c>
    </row>
    <row r="3158" spans="1:20" ht="49" x14ac:dyDescent="0.25">
      <c r="A3158" s="6">
        <f t="shared" si="196"/>
        <v>101.81818181818181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41026.619722222218</v>
      </c>
      <c r="T3158" s="10">
        <f t="shared" si="199"/>
        <v>41061.619722222218</v>
      </c>
    </row>
    <row r="3159" spans="1:20" ht="33" x14ac:dyDescent="0.25">
      <c r="A3159" s="6">
        <f t="shared" si="196"/>
        <v>101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41829.454918981479</v>
      </c>
      <c r="T3159" s="10">
        <f t="shared" si="199"/>
        <v>41838.875</v>
      </c>
    </row>
    <row r="3160" spans="1:20" ht="33" x14ac:dyDescent="0.25">
      <c r="A3160" s="6">
        <f t="shared" si="196"/>
        <v>114.00000000000001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41447.506388888884</v>
      </c>
      <c r="T3160" s="10">
        <f t="shared" si="199"/>
        <v>41477.506388888884</v>
      </c>
    </row>
    <row r="3161" spans="1:20" ht="33" x14ac:dyDescent="0.25">
      <c r="A3161" s="6">
        <f t="shared" si="196"/>
        <v>133.48133333333334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40883.733344907407</v>
      </c>
      <c r="T3161" s="10">
        <f t="shared" si="199"/>
        <v>40926.625</v>
      </c>
    </row>
    <row r="3162" spans="1:20" ht="49" x14ac:dyDescent="0.25">
      <c r="A3162" s="6">
        <f t="shared" si="196"/>
        <v>101.53333333333335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41840.931562499994</v>
      </c>
      <c r="T3162" s="10">
        <f t="shared" si="199"/>
        <v>41863.874305555553</v>
      </c>
    </row>
    <row r="3163" spans="1:20" ht="49" x14ac:dyDescent="0.25">
      <c r="A3163" s="6">
        <f t="shared" si="196"/>
        <v>105.1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41897.202800925923</v>
      </c>
      <c r="T3163" s="10">
        <f t="shared" si="199"/>
        <v>41927.202800925923</v>
      </c>
    </row>
    <row r="3164" spans="1:20" ht="49" x14ac:dyDescent="0.25">
      <c r="A3164" s="6">
        <f t="shared" si="196"/>
        <v>127.15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41799.35256944444</v>
      </c>
      <c r="T3164" s="10">
        <f t="shared" si="199"/>
        <v>41826.75</v>
      </c>
    </row>
    <row r="3165" spans="1:20" ht="49" x14ac:dyDescent="0.25">
      <c r="A3165" s="6">
        <f t="shared" si="196"/>
        <v>111.15384615384616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41775.420428240737</v>
      </c>
      <c r="T3165" s="10">
        <f t="shared" si="199"/>
        <v>41805.420428240737</v>
      </c>
    </row>
    <row r="3166" spans="1:20" ht="49" x14ac:dyDescent="0.25">
      <c r="A3166" s="6">
        <f t="shared" si="196"/>
        <v>106.76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41766.472395833334</v>
      </c>
      <c r="T3166" s="10">
        <f t="shared" si="199"/>
        <v>41799.472395833334</v>
      </c>
    </row>
    <row r="3167" spans="1:20" ht="49" x14ac:dyDescent="0.25">
      <c r="A3167" s="6">
        <f t="shared" si="196"/>
        <v>162.66666666666666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40643.825925925921</v>
      </c>
      <c r="T3167" s="10">
        <f t="shared" si="199"/>
        <v>40665.832638888889</v>
      </c>
    </row>
    <row r="3168" spans="1:20" ht="49" x14ac:dyDescent="0.25">
      <c r="A3168" s="6">
        <f t="shared" si="196"/>
        <v>160.2280857142857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41940.358252314814</v>
      </c>
      <c r="T3168" s="10">
        <f t="shared" si="199"/>
        <v>41968.999305555553</v>
      </c>
    </row>
    <row r="3169" spans="1:20" ht="33" x14ac:dyDescent="0.25">
      <c r="A3169" s="6">
        <f t="shared" si="196"/>
        <v>116.16666666666666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41838.842372685183</v>
      </c>
      <c r="T3169" s="10">
        <f t="shared" si="199"/>
        <v>41852.842372685183</v>
      </c>
    </row>
    <row r="3170" spans="1:20" ht="49" x14ac:dyDescent="0.25">
      <c r="A3170" s="6">
        <f t="shared" si="196"/>
        <v>124.2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41771.772604166668</v>
      </c>
      <c r="T3170" s="10">
        <f t="shared" si="199"/>
        <v>41803.583333333328</v>
      </c>
    </row>
    <row r="3171" spans="1:20" ht="33" x14ac:dyDescent="0.25">
      <c r="A3171" s="6">
        <f t="shared" si="196"/>
        <v>103.01249999999999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41591.404641203699</v>
      </c>
      <c r="T3171" s="10">
        <f t="shared" si="199"/>
        <v>41620.874305555553</v>
      </c>
    </row>
    <row r="3172" spans="1:20" ht="33" x14ac:dyDescent="0.25">
      <c r="A3172" s="6">
        <f t="shared" si="196"/>
        <v>112.25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41788.747037037036</v>
      </c>
      <c r="T3172" s="10">
        <f t="shared" si="199"/>
        <v>41821.833333333328</v>
      </c>
    </row>
    <row r="3173" spans="1:20" ht="49" x14ac:dyDescent="0.25">
      <c r="A3173" s="6">
        <f t="shared" si="196"/>
        <v>108.8142857142857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42466.274976851848</v>
      </c>
      <c r="T3173" s="10">
        <f t="shared" si="199"/>
        <v>42496.274976851848</v>
      </c>
    </row>
    <row r="3174" spans="1:20" ht="49" x14ac:dyDescent="0.25">
      <c r="A3174" s="6">
        <f t="shared" si="196"/>
        <v>114.99999999999999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40923.396620370368</v>
      </c>
      <c r="T3174" s="10">
        <f t="shared" si="199"/>
        <v>40953.396620370368</v>
      </c>
    </row>
    <row r="3175" spans="1:20" ht="49" x14ac:dyDescent="0.25">
      <c r="A3175" s="6">
        <f t="shared" si="196"/>
        <v>103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41878.545046296291</v>
      </c>
      <c r="T3175" s="10">
        <f t="shared" si="199"/>
        <v>41908.545046296291</v>
      </c>
    </row>
    <row r="3176" spans="1:20" ht="49" x14ac:dyDescent="0.25">
      <c r="A3176" s="6">
        <f t="shared" si="196"/>
        <v>101.13333333333334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41862.531342592592</v>
      </c>
      <c r="T3176" s="10">
        <f t="shared" si="199"/>
        <v>41876.531342592592</v>
      </c>
    </row>
    <row r="3177" spans="1:20" ht="49" x14ac:dyDescent="0.25">
      <c r="A3177" s="6">
        <f t="shared" si="196"/>
        <v>109.55999999999999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40531.553553240738</v>
      </c>
      <c r="T3177" s="10">
        <f t="shared" si="199"/>
        <v>40591.553553240738</v>
      </c>
    </row>
    <row r="3178" spans="1:20" ht="49" x14ac:dyDescent="0.25">
      <c r="A3178" s="6">
        <f t="shared" si="196"/>
        <v>114.8421052631579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41477.597581018512</v>
      </c>
      <c r="T3178" s="10">
        <f t="shared" si="199"/>
        <v>41504.291666666664</v>
      </c>
    </row>
    <row r="3179" spans="1:20" ht="49" x14ac:dyDescent="0.25">
      <c r="A3179" s="6">
        <f t="shared" si="196"/>
        <v>117.39999999999999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41781.333437499998</v>
      </c>
      <c r="T3179" s="10">
        <f t="shared" si="199"/>
        <v>41811.333437499998</v>
      </c>
    </row>
    <row r="3180" spans="1:20" ht="49" x14ac:dyDescent="0.25">
      <c r="A3180" s="6">
        <f t="shared" si="196"/>
        <v>171.73333333333335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41806.271701388883</v>
      </c>
      <c r="T3180" s="10">
        <f t="shared" si="199"/>
        <v>41836.271701388883</v>
      </c>
    </row>
    <row r="3181" spans="1:20" ht="33" x14ac:dyDescent="0.25">
      <c r="A3181" s="6">
        <f t="shared" si="196"/>
        <v>114.16238095238094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41375.36887731481</v>
      </c>
      <c r="T3181" s="10">
        <f t="shared" si="199"/>
        <v>41400.36887731481</v>
      </c>
    </row>
    <row r="3182" spans="1:20" ht="49" x14ac:dyDescent="0.25">
      <c r="A3182" s="6">
        <f t="shared" si="196"/>
        <v>119.75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41780.079270833332</v>
      </c>
      <c r="T3182" s="10">
        <f t="shared" si="199"/>
        <v>41810.079270833332</v>
      </c>
    </row>
    <row r="3183" spans="1:20" ht="49" x14ac:dyDescent="0.25">
      <c r="A3183" s="6">
        <f t="shared" si="196"/>
        <v>109.00000000000001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41778.976701388885</v>
      </c>
      <c r="T3183" s="10">
        <f t="shared" si="199"/>
        <v>41805.333333333328</v>
      </c>
    </row>
    <row r="3184" spans="1:20" ht="65" x14ac:dyDescent="0.25">
      <c r="A3184" s="6">
        <f t="shared" si="196"/>
        <v>100.88571428571429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40883.615983796291</v>
      </c>
      <c r="T3184" s="10">
        <f t="shared" si="199"/>
        <v>40939.375</v>
      </c>
    </row>
    <row r="3185" spans="1:20" ht="49" x14ac:dyDescent="0.25">
      <c r="A3185" s="6">
        <f t="shared" si="196"/>
        <v>109.00000000000001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41491.461446759255</v>
      </c>
      <c r="T3185" s="10">
        <f t="shared" si="199"/>
        <v>41509.461446759255</v>
      </c>
    </row>
    <row r="3186" spans="1:20" ht="49" x14ac:dyDescent="0.25">
      <c r="A3186" s="6">
        <f t="shared" si="196"/>
        <v>107.20930232558139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41791.660081018512</v>
      </c>
      <c r="T3186" s="10">
        <f t="shared" si="199"/>
        <v>41821.660081018512</v>
      </c>
    </row>
    <row r="3187" spans="1:20" ht="49" x14ac:dyDescent="0.25">
      <c r="A3187" s="6">
        <f t="shared" si="196"/>
        <v>100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41829.643993055557</v>
      </c>
      <c r="T3187" s="10">
        <f t="shared" si="199"/>
        <v>41836.643993055557</v>
      </c>
    </row>
    <row r="3188" spans="1:20" ht="49" x14ac:dyDescent="0.25">
      <c r="A3188" s="6">
        <f t="shared" si="196"/>
        <v>102.18750000000001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41868.590717592589</v>
      </c>
      <c r="T3188" s="10">
        <f t="shared" si="199"/>
        <v>41898.541666666664</v>
      </c>
    </row>
    <row r="3189" spans="1:20" ht="49" x14ac:dyDescent="0.25">
      <c r="A3189" s="6">
        <f t="shared" si="196"/>
        <v>116.29333333333334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41835.333020833328</v>
      </c>
      <c r="T3189" s="10">
        <f t="shared" si="199"/>
        <v>41855.333020833328</v>
      </c>
    </row>
    <row r="3190" spans="1:20" ht="49" x14ac:dyDescent="0.25">
      <c r="A3190" s="6">
        <f t="shared" si="196"/>
        <v>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42144.082199074073</v>
      </c>
      <c r="T3190" s="10">
        <f t="shared" si="199"/>
        <v>42165.082199074073</v>
      </c>
    </row>
    <row r="3191" spans="1:20" ht="49" x14ac:dyDescent="0.25">
      <c r="A3191" s="6">
        <f t="shared" si="196"/>
        <v>12.327272727272732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42118.013101851851</v>
      </c>
      <c r="T3191" s="10">
        <f t="shared" si="199"/>
        <v>42148.013101851851</v>
      </c>
    </row>
    <row r="3192" spans="1:20" ht="49" x14ac:dyDescent="0.25">
      <c r="A3192" s="6">
        <f t="shared" si="196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42682.817997685182</v>
      </c>
      <c r="T3192" s="10">
        <f t="shared" si="199"/>
        <v>42712.859664351847</v>
      </c>
    </row>
    <row r="3193" spans="1:20" ht="49" x14ac:dyDescent="0.25">
      <c r="A3193" s="6">
        <f t="shared" si="196"/>
        <v>4.0266666666666673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42538.422094907401</v>
      </c>
      <c r="T3193" s="10">
        <f t="shared" si="199"/>
        <v>42598.422094907401</v>
      </c>
    </row>
    <row r="3194" spans="1:20" ht="49" x14ac:dyDescent="0.25">
      <c r="A3194" s="6">
        <f t="shared" si="196"/>
        <v>1.0199999999999987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42018.607164351844</v>
      </c>
      <c r="T3194" s="10">
        <f t="shared" si="199"/>
        <v>42063.583333333336</v>
      </c>
    </row>
    <row r="3195" spans="1:20" ht="49" x14ac:dyDescent="0.25">
      <c r="A3195" s="6">
        <f t="shared" si="196"/>
        <v>11.739999999999995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42010.634907407402</v>
      </c>
      <c r="T3195" s="10">
        <f t="shared" si="199"/>
        <v>42055.634907407402</v>
      </c>
    </row>
    <row r="3196" spans="1:20" ht="49" x14ac:dyDescent="0.25">
      <c r="A3196" s="6">
        <f t="shared" si="196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42181.729143518511</v>
      </c>
      <c r="T3196" s="10">
        <f t="shared" si="199"/>
        <v>42211.729143518511</v>
      </c>
    </row>
    <row r="3197" spans="1:20" ht="49" x14ac:dyDescent="0.25">
      <c r="A3197" s="6">
        <f t="shared" si="196"/>
        <v>59.142857142857139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42017.260902777773</v>
      </c>
      <c r="T3197" s="10">
        <f t="shared" si="199"/>
        <v>42047.260902777773</v>
      </c>
    </row>
    <row r="3198" spans="1:20" ht="49" x14ac:dyDescent="0.25">
      <c r="A3198" s="6">
        <f t="shared" si="196"/>
        <v>6.0000000000004494E-2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42157.264756944445</v>
      </c>
      <c r="T3198" s="10">
        <f t="shared" si="199"/>
        <v>42217.249999999993</v>
      </c>
    </row>
    <row r="3199" spans="1:20" ht="33" x14ac:dyDescent="0.25">
      <c r="A3199" s="6">
        <f t="shared" si="196"/>
        <v>11.450000000000005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42009.15993055555</v>
      </c>
      <c r="T3199" s="10">
        <f t="shared" si="199"/>
        <v>42039.15993055555</v>
      </c>
    </row>
    <row r="3200" spans="1:20" ht="49" x14ac:dyDescent="0.25">
      <c r="A3200" s="6">
        <f t="shared" si="196"/>
        <v>0.36666666666667069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42013.091168981475</v>
      </c>
      <c r="T3200" s="10">
        <f t="shared" si="199"/>
        <v>42051.091168981475</v>
      </c>
    </row>
    <row r="3201" spans="1:20" ht="49" x14ac:dyDescent="0.25">
      <c r="A3201" s="6">
        <f t="shared" si="196"/>
        <v>52.160000000000004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41858.428449074068</v>
      </c>
      <c r="T3201" s="10">
        <f t="shared" si="199"/>
        <v>41888.541666666664</v>
      </c>
    </row>
    <row r="3202" spans="1:20" ht="49" x14ac:dyDescent="0.25">
      <c r="A3202" s="6">
        <f t="shared" si="196"/>
        <v>2.0000000000020002E-3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42459.987280092588</v>
      </c>
      <c r="T3202" s="10">
        <f t="shared" si="199"/>
        <v>42489.898611111108</v>
      </c>
    </row>
    <row r="3203" spans="1:20" ht="49" x14ac:dyDescent="0.25">
      <c r="A3203" s="6">
        <f t="shared" ref="A3203:A3266" si="200">((F3203-E3203)/E3203+1)*100</f>
        <v>1.2499999999999956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>
        <f t="shared" ref="P3203:P3266" si="201">F3203/M3203</f>
        <v>12.5</v>
      </c>
      <c r="Q3203" t="s">
        <v>8317</v>
      </c>
      <c r="R3203" t="s">
        <v>8359</v>
      </c>
      <c r="S3203" s="10">
        <f t="shared" ref="S3203:S3266" si="202">(((K3203/60)/60)/24)+DATE(1970,1,1)+(-8/24)</f>
        <v>41861.433761574073</v>
      </c>
      <c r="T3203" s="10">
        <f t="shared" ref="T3203:T3266" si="203">(((J3203/60)/60)/24)+DATE(1970,1,1)+(-8/24)</f>
        <v>41882.433761574073</v>
      </c>
    </row>
    <row r="3204" spans="1:20" ht="49" x14ac:dyDescent="0.25">
      <c r="A3204" s="6">
        <f t="shared" si="200"/>
        <v>54.52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42293.520208333335</v>
      </c>
      <c r="T3204" s="10">
        <f t="shared" si="203"/>
        <v>42351.915972222218</v>
      </c>
    </row>
    <row r="3205" spans="1:20" ht="33" x14ac:dyDescent="0.25">
      <c r="A3205" s="6">
        <f t="shared" si="200"/>
        <v>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42242.655347222222</v>
      </c>
      <c r="T3205" s="10">
        <f t="shared" si="203"/>
        <v>42272.655347222222</v>
      </c>
    </row>
    <row r="3206" spans="1:20" ht="49" x14ac:dyDescent="0.25">
      <c r="A3206" s="6">
        <f t="shared" si="20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42172.352766203701</v>
      </c>
      <c r="T3206" s="10">
        <f t="shared" si="203"/>
        <v>42202.343055555553</v>
      </c>
    </row>
    <row r="3207" spans="1:20" ht="49" x14ac:dyDescent="0.25">
      <c r="A3207" s="6">
        <f t="shared" si="200"/>
        <v>3.4124999999999961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42095.041342592587</v>
      </c>
      <c r="T3207" s="10">
        <f t="shared" si="203"/>
        <v>42125.041342592587</v>
      </c>
    </row>
    <row r="3208" spans="1:20" ht="49" x14ac:dyDescent="0.25">
      <c r="A3208" s="6">
        <f t="shared" si="20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42235.942719907405</v>
      </c>
      <c r="T3208" s="10">
        <f t="shared" si="203"/>
        <v>42265.942719907405</v>
      </c>
    </row>
    <row r="3209" spans="1:20" ht="49" x14ac:dyDescent="0.25">
      <c r="A3209" s="6">
        <f t="shared" si="200"/>
        <v>46.36363636363636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42056.944525462961</v>
      </c>
      <c r="T3209" s="10">
        <f t="shared" si="203"/>
        <v>42116.902858796289</v>
      </c>
    </row>
    <row r="3210" spans="1:20" ht="49" x14ac:dyDescent="0.25">
      <c r="A3210" s="6">
        <f t="shared" si="200"/>
        <v>103.49999999999999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41827.271724537037</v>
      </c>
      <c r="T3210" s="10">
        <f t="shared" si="203"/>
        <v>41848.271724537037</v>
      </c>
    </row>
    <row r="3211" spans="1:20" ht="49" x14ac:dyDescent="0.25">
      <c r="A3211" s="6">
        <f t="shared" si="200"/>
        <v>119.32315789473684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41778.303912037038</v>
      </c>
      <c r="T3211" s="10">
        <f t="shared" si="203"/>
        <v>41810.625</v>
      </c>
    </row>
    <row r="3212" spans="1:20" ht="49" x14ac:dyDescent="0.25">
      <c r="A3212" s="6">
        <f t="shared" si="200"/>
        <v>125.76666666666667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41013.603229166663</v>
      </c>
      <c r="T3212" s="10">
        <f t="shared" si="203"/>
        <v>41060.832638888889</v>
      </c>
    </row>
    <row r="3213" spans="1:20" ht="49" x14ac:dyDescent="0.25">
      <c r="A3213" s="6">
        <f t="shared" si="200"/>
        <v>119.74347826086958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41834.253240740742</v>
      </c>
      <c r="T3213" s="10">
        <f t="shared" si="203"/>
        <v>41865.75</v>
      </c>
    </row>
    <row r="3214" spans="1:20" ht="33" x14ac:dyDescent="0.25">
      <c r="A3214" s="6">
        <f t="shared" si="200"/>
        <v>126.25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41829.462395833332</v>
      </c>
      <c r="T3214" s="10">
        <f t="shared" si="203"/>
        <v>41859.462395833332</v>
      </c>
    </row>
    <row r="3215" spans="1:20" ht="49" x14ac:dyDescent="0.25">
      <c r="A3215" s="6">
        <f t="shared" si="200"/>
        <v>100.11666666666667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42171.430081018516</v>
      </c>
      <c r="T3215" s="10">
        <f t="shared" si="203"/>
        <v>42211.430081018516</v>
      </c>
    </row>
    <row r="3216" spans="1:20" ht="49" x14ac:dyDescent="0.25">
      <c r="A3216" s="6">
        <f t="shared" si="200"/>
        <v>102.13333333333334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42337.459178240737</v>
      </c>
      <c r="T3216" s="10">
        <f t="shared" si="203"/>
        <v>42374.663194444445</v>
      </c>
    </row>
    <row r="3217" spans="1:20" ht="65" x14ac:dyDescent="0.25">
      <c r="A3217" s="6">
        <f t="shared" si="200"/>
        <v>100.35142857142858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42219.331840277773</v>
      </c>
      <c r="T3217" s="10">
        <f t="shared" si="203"/>
        <v>42256.832638888889</v>
      </c>
    </row>
    <row r="3218" spans="1:20" ht="49" x14ac:dyDescent="0.25">
      <c r="A3218" s="6">
        <f t="shared" si="200"/>
        <v>100.05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42165.129293981481</v>
      </c>
      <c r="T3218" s="10">
        <f t="shared" si="203"/>
        <v>42196.270833333336</v>
      </c>
    </row>
    <row r="3219" spans="1:20" ht="33" x14ac:dyDescent="0.25">
      <c r="A3219" s="6">
        <f t="shared" si="200"/>
        <v>116.02222222222223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42648.212777777771</v>
      </c>
      <c r="T3219" s="10">
        <f t="shared" si="203"/>
        <v>42678.212777777771</v>
      </c>
    </row>
    <row r="3220" spans="1:20" ht="49" x14ac:dyDescent="0.25">
      <c r="A3220" s="6">
        <f t="shared" si="200"/>
        <v>102.1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41970.668819444443</v>
      </c>
      <c r="T3220" s="10">
        <f t="shared" si="203"/>
        <v>42003.666666666664</v>
      </c>
    </row>
    <row r="3221" spans="1:20" ht="33" x14ac:dyDescent="0.25">
      <c r="A3221" s="6">
        <f t="shared" si="200"/>
        <v>100.11000000000001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42050.64984953704</v>
      </c>
      <c r="T3221" s="10">
        <f t="shared" si="203"/>
        <v>42085.608182870368</v>
      </c>
    </row>
    <row r="3222" spans="1:20" ht="33" x14ac:dyDescent="0.25">
      <c r="A3222" s="6">
        <f t="shared" si="200"/>
        <v>100.84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42772.500046296293</v>
      </c>
      <c r="T3222" s="10">
        <f t="shared" si="203"/>
        <v>42806.541666666664</v>
      </c>
    </row>
    <row r="3223" spans="1:20" ht="49" x14ac:dyDescent="0.25">
      <c r="A3223" s="6">
        <f t="shared" si="200"/>
        <v>103.42500000000001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42155.363460648143</v>
      </c>
      <c r="T3223" s="10">
        <f t="shared" si="203"/>
        <v>42190.363460648143</v>
      </c>
    </row>
    <row r="3224" spans="1:20" ht="33" x14ac:dyDescent="0.25">
      <c r="A3224" s="6">
        <f t="shared" si="200"/>
        <v>124.8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42270.248807870368</v>
      </c>
      <c r="T3224" s="10">
        <f t="shared" si="203"/>
        <v>42301.561805555553</v>
      </c>
    </row>
    <row r="3225" spans="1:20" ht="33" x14ac:dyDescent="0.25">
      <c r="A3225" s="6">
        <f t="shared" si="200"/>
        <v>109.51612903225806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42206.50203703704</v>
      </c>
      <c r="T3225" s="10">
        <f t="shared" si="203"/>
        <v>42236.50203703704</v>
      </c>
    </row>
    <row r="3226" spans="1:20" ht="49" x14ac:dyDescent="0.25">
      <c r="A3226" s="6">
        <f t="shared" si="200"/>
        <v>102.03333333333333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42697.517511574071</v>
      </c>
      <c r="T3226" s="10">
        <f t="shared" si="203"/>
        <v>42744.874999999993</v>
      </c>
    </row>
    <row r="3227" spans="1:20" ht="49" x14ac:dyDescent="0.25">
      <c r="A3227" s="6">
        <f t="shared" si="200"/>
        <v>102.35000000000001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42503.226134259261</v>
      </c>
      <c r="T3227" s="10">
        <f t="shared" si="203"/>
        <v>42524.541666666664</v>
      </c>
    </row>
    <row r="3228" spans="1:20" ht="49" x14ac:dyDescent="0.25">
      <c r="A3228" s="6">
        <f t="shared" si="200"/>
        <v>104.16666666666667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42277.250138888885</v>
      </c>
      <c r="T3228" s="10">
        <f t="shared" si="203"/>
        <v>42307.250138888885</v>
      </c>
    </row>
    <row r="3229" spans="1:20" ht="49" x14ac:dyDescent="0.25">
      <c r="A3229" s="6">
        <f t="shared" si="200"/>
        <v>125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42722.549027777779</v>
      </c>
      <c r="T3229" s="10">
        <f t="shared" si="203"/>
        <v>42752.549027777779</v>
      </c>
    </row>
    <row r="3230" spans="1:20" ht="18" x14ac:dyDescent="0.25">
      <c r="A3230" s="6">
        <f t="shared" si="200"/>
        <v>102.34285714285714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42323.375972222224</v>
      </c>
      <c r="T3230" s="10">
        <f t="shared" si="203"/>
        <v>42354.874305555553</v>
      </c>
    </row>
    <row r="3231" spans="1:20" ht="49" x14ac:dyDescent="0.25">
      <c r="A3231" s="6">
        <f t="shared" si="200"/>
        <v>107.86500000000001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41932.958310185182</v>
      </c>
      <c r="T3231" s="10">
        <f t="shared" si="203"/>
        <v>41962.999976851854</v>
      </c>
    </row>
    <row r="3232" spans="1:20" ht="49" x14ac:dyDescent="0.25">
      <c r="A3232" s="6">
        <f t="shared" si="200"/>
        <v>109.88461538461539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41897.834791666668</v>
      </c>
      <c r="T3232" s="10">
        <f t="shared" si="203"/>
        <v>41912.832638888889</v>
      </c>
    </row>
    <row r="3233" spans="1:20" ht="49" x14ac:dyDescent="0.25">
      <c r="A3233" s="6">
        <f t="shared" si="200"/>
        <v>161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42446.610497685186</v>
      </c>
      <c r="T3233" s="10">
        <f t="shared" si="203"/>
        <v>42476.610497685186</v>
      </c>
    </row>
    <row r="3234" spans="1:20" ht="49" x14ac:dyDescent="0.25">
      <c r="A3234" s="6">
        <f t="shared" si="200"/>
        <v>131.20000000000002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42463.480520833335</v>
      </c>
      <c r="T3234" s="10">
        <f t="shared" si="203"/>
        <v>42493.832638888889</v>
      </c>
    </row>
    <row r="3235" spans="1:20" ht="49" x14ac:dyDescent="0.25">
      <c r="A3235" s="6">
        <f t="shared" si="200"/>
        <v>118.8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42766.471701388888</v>
      </c>
      <c r="T3235" s="10">
        <f t="shared" si="203"/>
        <v>42796.471701388888</v>
      </c>
    </row>
    <row r="3236" spans="1:20" ht="49" x14ac:dyDescent="0.25">
      <c r="A3236" s="6">
        <f t="shared" si="200"/>
        <v>100.39275000000001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42734.456111111103</v>
      </c>
      <c r="T3236" s="10">
        <f t="shared" si="203"/>
        <v>42767.646527777775</v>
      </c>
    </row>
    <row r="3237" spans="1:20" ht="49" x14ac:dyDescent="0.25">
      <c r="A3237" s="6">
        <f t="shared" si="200"/>
        <v>103.20666666666666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42522.014479166661</v>
      </c>
      <c r="T3237" s="10">
        <f t="shared" si="203"/>
        <v>42552.014479166661</v>
      </c>
    </row>
    <row r="3238" spans="1:20" ht="49" x14ac:dyDescent="0.25">
      <c r="A3238" s="6">
        <f t="shared" si="200"/>
        <v>100.6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42702.583715277775</v>
      </c>
      <c r="T3238" s="10">
        <f t="shared" si="203"/>
        <v>42732.583715277775</v>
      </c>
    </row>
    <row r="3239" spans="1:20" ht="33" x14ac:dyDescent="0.25">
      <c r="A3239" s="6">
        <f t="shared" si="200"/>
        <v>100.78754285714287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42252.141018518516</v>
      </c>
      <c r="T3239" s="10">
        <f t="shared" si="203"/>
        <v>42275.832638888889</v>
      </c>
    </row>
    <row r="3240" spans="1:20" ht="49" x14ac:dyDescent="0.25">
      <c r="A3240" s="6">
        <f t="shared" si="200"/>
        <v>112.32142857142857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42156.177060185182</v>
      </c>
      <c r="T3240" s="10">
        <f t="shared" si="203"/>
        <v>42186.177060185182</v>
      </c>
    </row>
    <row r="3241" spans="1:20" ht="49" x14ac:dyDescent="0.25">
      <c r="A3241" s="6">
        <f t="shared" si="200"/>
        <v>105.91914022517912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42277.755706018514</v>
      </c>
      <c r="T3241" s="10">
        <f t="shared" si="203"/>
        <v>42302.665972222218</v>
      </c>
    </row>
    <row r="3242" spans="1:20" ht="49" x14ac:dyDescent="0.25">
      <c r="A3242" s="6">
        <f t="shared" si="200"/>
        <v>100.56666666666668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42754.360509259255</v>
      </c>
      <c r="T3242" s="10">
        <f t="shared" si="203"/>
        <v>42782.624999999993</v>
      </c>
    </row>
    <row r="3243" spans="1:20" ht="65" x14ac:dyDescent="0.25">
      <c r="A3243" s="6">
        <f t="shared" si="200"/>
        <v>115.30588235294117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41892.991550925923</v>
      </c>
      <c r="T3243" s="10">
        <f t="shared" si="203"/>
        <v>41925.957638888889</v>
      </c>
    </row>
    <row r="3244" spans="1:20" ht="33" x14ac:dyDescent="0.25">
      <c r="A3244" s="6">
        <f t="shared" si="200"/>
        <v>127.30419999999999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41871.422361111108</v>
      </c>
      <c r="T3244" s="10">
        <f t="shared" si="203"/>
        <v>41901.422361111108</v>
      </c>
    </row>
    <row r="3245" spans="1:20" ht="49" x14ac:dyDescent="0.25">
      <c r="A3245" s="6">
        <f t="shared" si="200"/>
        <v>102.83750000000001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42261.763449074067</v>
      </c>
      <c r="T3245" s="10">
        <f t="shared" si="203"/>
        <v>42285.666666666664</v>
      </c>
    </row>
    <row r="3246" spans="1:20" ht="49" x14ac:dyDescent="0.25">
      <c r="A3246" s="6">
        <f t="shared" si="200"/>
        <v>102.9375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42675.360902777778</v>
      </c>
      <c r="T3246" s="10">
        <f t="shared" si="203"/>
        <v>42705.402569444443</v>
      </c>
    </row>
    <row r="3247" spans="1:20" ht="49" x14ac:dyDescent="0.25">
      <c r="A3247" s="6">
        <f t="shared" si="200"/>
        <v>104.3047619047619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42135.266874999994</v>
      </c>
      <c r="T3247" s="10">
        <f t="shared" si="203"/>
        <v>42166.749999999993</v>
      </c>
    </row>
    <row r="3248" spans="1:20" ht="49" x14ac:dyDescent="0.25">
      <c r="A3248" s="6">
        <f t="shared" si="200"/>
        <v>111.22000000000001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42230.138888888883</v>
      </c>
      <c r="T3248" s="10">
        <f t="shared" si="203"/>
        <v>42258.832638888889</v>
      </c>
    </row>
    <row r="3249" spans="1:20" ht="49" x14ac:dyDescent="0.25">
      <c r="A3249" s="6">
        <f t="shared" si="200"/>
        <v>105.86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42167.10083333333</v>
      </c>
      <c r="T3249" s="10">
        <f t="shared" si="203"/>
        <v>42197.10083333333</v>
      </c>
    </row>
    <row r="3250" spans="1:20" ht="33" x14ac:dyDescent="0.25">
      <c r="A3250" s="6">
        <f t="shared" si="200"/>
        <v>100.79166666666666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42068.55505787037</v>
      </c>
      <c r="T3250" s="10">
        <f t="shared" si="203"/>
        <v>42098.513391203705</v>
      </c>
    </row>
    <row r="3251" spans="1:20" ht="49" x14ac:dyDescent="0.25">
      <c r="A3251" s="6">
        <f t="shared" si="200"/>
        <v>104.92727272727274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42145.413356481477</v>
      </c>
      <c r="T3251" s="10">
        <f t="shared" si="203"/>
        <v>42175.413356481477</v>
      </c>
    </row>
    <row r="3252" spans="1:20" ht="49" x14ac:dyDescent="0.25">
      <c r="A3252" s="6">
        <f t="shared" si="200"/>
        <v>101.55199999999999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41918.408842592587</v>
      </c>
      <c r="T3252" s="10">
        <f t="shared" si="203"/>
        <v>41948.450509259259</v>
      </c>
    </row>
    <row r="3253" spans="1:20" ht="49" x14ac:dyDescent="0.25">
      <c r="A3253" s="6">
        <f t="shared" si="200"/>
        <v>110.73333333333333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42146.39775462963</v>
      </c>
      <c r="T3253" s="10">
        <f t="shared" si="203"/>
        <v>42176.39775462963</v>
      </c>
    </row>
    <row r="3254" spans="1:20" ht="33" x14ac:dyDescent="0.25">
      <c r="A3254" s="6">
        <f t="shared" si="200"/>
        <v>127.82222222222221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42590.139351851853</v>
      </c>
      <c r="T3254" s="10">
        <f t="shared" si="203"/>
        <v>42620.139351851853</v>
      </c>
    </row>
    <row r="3255" spans="1:20" ht="49" x14ac:dyDescent="0.25">
      <c r="A3255" s="6">
        <f t="shared" si="200"/>
        <v>101.82500000000002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42602.243379629632</v>
      </c>
      <c r="T3255" s="10">
        <f t="shared" si="203"/>
        <v>42620.822916666664</v>
      </c>
    </row>
    <row r="3256" spans="1:20" ht="49" x14ac:dyDescent="0.25">
      <c r="A3256" s="6">
        <f t="shared" si="200"/>
        <v>101.25769230769231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42058.752418981479</v>
      </c>
      <c r="T3256" s="10">
        <f t="shared" si="203"/>
        <v>42088.710752314808</v>
      </c>
    </row>
    <row r="3257" spans="1:20" ht="49" x14ac:dyDescent="0.25">
      <c r="A3257" s="6">
        <f t="shared" si="200"/>
        <v>175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41889.434895833328</v>
      </c>
      <c r="T3257" s="10">
        <f t="shared" si="203"/>
        <v>41919.434895833328</v>
      </c>
    </row>
    <row r="3258" spans="1:20" ht="49" x14ac:dyDescent="0.25">
      <c r="A3258" s="6">
        <f t="shared" si="200"/>
        <v>128.06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42144.240474537037</v>
      </c>
      <c r="T3258" s="10">
        <f t="shared" si="203"/>
        <v>42165.832638888889</v>
      </c>
    </row>
    <row r="3259" spans="1:20" ht="49" x14ac:dyDescent="0.25">
      <c r="A3259" s="6">
        <f t="shared" si="200"/>
        <v>106.29949999999999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42758.226296296292</v>
      </c>
      <c r="T3259" s="10">
        <f t="shared" si="203"/>
        <v>42788.226296296292</v>
      </c>
    </row>
    <row r="3260" spans="1:20" ht="33" x14ac:dyDescent="0.25">
      <c r="A3260" s="6">
        <f t="shared" si="200"/>
        <v>105.21428571428571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41982.553946759253</v>
      </c>
      <c r="T3260" s="10">
        <f t="shared" si="203"/>
        <v>42012.553946759253</v>
      </c>
    </row>
    <row r="3261" spans="1:20" ht="49" x14ac:dyDescent="0.25">
      <c r="A3261" s="6">
        <f t="shared" si="200"/>
        <v>106.16782608695652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42614.427604166667</v>
      </c>
      <c r="T3261" s="10">
        <f t="shared" si="203"/>
        <v>42643.832638888889</v>
      </c>
    </row>
    <row r="3262" spans="1:20" ht="49" x14ac:dyDescent="0.25">
      <c r="A3262" s="6">
        <f t="shared" si="200"/>
        <v>109.24000000000001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42303.339328703696</v>
      </c>
      <c r="T3262" s="10">
        <f t="shared" si="203"/>
        <v>42338.380995370368</v>
      </c>
    </row>
    <row r="3263" spans="1:20" ht="49" x14ac:dyDescent="0.25">
      <c r="A3263" s="6">
        <f t="shared" si="200"/>
        <v>100.45454545454547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42171.392083333332</v>
      </c>
      <c r="T3263" s="10">
        <f t="shared" si="203"/>
        <v>42201.392083333332</v>
      </c>
    </row>
    <row r="3264" spans="1:20" ht="33" x14ac:dyDescent="0.25">
      <c r="A3264" s="6">
        <f t="shared" si="200"/>
        <v>103.04098360655738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41963.982199074067</v>
      </c>
      <c r="T3264" s="10">
        <f t="shared" si="203"/>
        <v>41994.833333333336</v>
      </c>
    </row>
    <row r="3265" spans="1:20" ht="33" x14ac:dyDescent="0.25">
      <c r="A3265" s="6">
        <f t="shared" si="200"/>
        <v>112.1664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42284.18273148148</v>
      </c>
      <c r="T3265" s="10">
        <f t="shared" si="203"/>
        <v>42307.541666666664</v>
      </c>
    </row>
    <row r="3266" spans="1:20" ht="33" x14ac:dyDescent="0.25">
      <c r="A3266" s="6">
        <f t="shared" si="200"/>
        <v>103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42016.466874999998</v>
      </c>
      <c r="T3266" s="10">
        <f t="shared" si="203"/>
        <v>42032.583333333336</v>
      </c>
    </row>
    <row r="3267" spans="1:20" ht="49" x14ac:dyDescent="0.25">
      <c r="A3267" s="6">
        <f t="shared" ref="A3267:A3330" si="204">((F3267-E3267)/E3267+1)*100</f>
        <v>164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>
        <f t="shared" ref="P3267:P3330" si="205">F3267/M3267</f>
        <v>70.285714285714292</v>
      </c>
      <c r="Q3267" t="s">
        <v>8317</v>
      </c>
      <c r="R3267" t="s">
        <v>8318</v>
      </c>
      <c r="S3267" s="10">
        <f t="shared" ref="S3267:S3330" si="206">(((K3267/60)/60)/24)+DATE(1970,1,1)+(-8/24)</f>
        <v>42311.378645833327</v>
      </c>
      <c r="T3267" s="10">
        <f t="shared" ref="T3267:T3330" si="207">(((J3267/60)/60)/24)+DATE(1970,1,1)+(-8/24)</f>
        <v>42341.374999999993</v>
      </c>
    </row>
    <row r="3268" spans="1:20" ht="49" x14ac:dyDescent="0.25">
      <c r="A3268" s="6">
        <f t="shared" si="204"/>
        <v>131.28333333333333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42136.20280092593</v>
      </c>
      <c r="T3268" s="10">
        <f t="shared" si="207"/>
        <v>42167.541666666664</v>
      </c>
    </row>
    <row r="3269" spans="1:20" ht="49" x14ac:dyDescent="0.25">
      <c r="A3269" s="6">
        <f t="shared" si="204"/>
        <v>102.1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42172.424305555549</v>
      </c>
      <c r="T3269" s="10">
        <f t="shared" si="207"/>
        <v>42202.424305555549</v>
      </c>
    </row>
    <row r="3270" spans="1:20" ht="49" x14ac:dyDescent="0.25">
      <c r="A3270" s="6">
        <f t="shared" si="204"/>
        <v>128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42590.570925925924</v>
      </c>
      <c r="T3270" s="10">
        <f t="shared" si="207"/>
        <v>42606.570925925924</v>
      </c>
    </row>
    <row r="3271" spans="1:20" ht="49" x14ac:dyDescent="0.25">
      <c r="A3271" s="6">
        <f t="shared" si="204"/>
        <v>101.49999999999999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42137.06246527777</v>
      </c>
      <c r="T3271" s="10">
        <f t="shared" si="207"/>
        <v>42171.124999999993</v>
      </c>
    </row>
    <row r="3272" spans="1:20" ht="49" x14ac:dyDescent="0.25">
      <c r="A3272" s="6">
        <f t="shared" si="204"/>
        <v>101.66666666666666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42167.199826388889</v>
      </c>
      <c r="T3272" s="10">
        <f t="shared" si="207"/>
        <v>42197.199826388889</v>
      </c>
    </row>
    <row r="3273" spans="1:20" ht="18" x14ac:dyDescent="0.25">
      <c r="A3273" s="6">
        <f t="shared" si="204"/>
        <v>130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41915.10387731481</v>
      </c>
      <c r="T3273" s="10">
        <f t="shared" si="207"/>
        <v>41945.145543981482</v>
      </c>
    </row>
    <row r="3274" spans="1:20" ht="49" x14ac:dyDescent="0.25">
      <c r="A3274" s="6">
        <f t="shared" si="204"/>
        <v>154.43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42284.166770833333</v>
      </c>
      <c r="T3274" s="10">
        <f t="shared" si="207"/>
        <v>42314.208437499998</v>
      </c>
    </row>
    <row r="3275" spans="1:20" ht="49" x14ac:dyDescent="0.25">
      <c r="A3275" s="6">
        <f t="shared" si="204"/>
        <v>107.4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42611.4680787037</v>
      </c>
      <c r="T3275" s="10">
        <f t="shared" si="207"/>
        <v>42627.458333333336</v>
      </c>
    </row>
    <row r="3276" spans="1:20" ht="49" x14ac:dyDescent="0.25">
      <c r="A3276" s="6">
        <f t="shared" si="204"/>
        <v>101.32258064516128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42400.371203703697</v>
      </c>
      <c r="T3276" s="10">
        <f t="shared" si="207"/>
        <v>42444.541666666664</v>
      </c>
    </row>
    <row r="3277" spans="1:20" ht="49" x14ac:dyDescent="0.25">
      <c r="A3277" s="6">
        <f t="shared" si="204"/>
        <v>100.27777777777777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42017.547118055554</v>
      </c>
      <c r="T3277" s="10">
        <f t="shared" si="207"/>
        <v>42043.854166666664</v>
      </c>
    </row>
    <row r="3278" spans="1:20" ht="49" x14ac:dyDescent="0.25">
      <c r="A3278" s="6">
        <f t="shared" si="204"/>
        <v>116.84444444444443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42426.616655092592</v>
      </c>
      <c r="T3278" s="10">
        <f t="shared" si="207"/>
        <v>42460.832638888889</v>
      </c>
    </row>
    <row r="3279" spans="1:20" ht="49" x14ac:dyDescent="0.25">
      <c r="A3279" s="6">
        <f t="shared" si="204"/>
        <v>108.60000000000001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41931.349606481483</v>
      </c>
      <c r="T3279" s="10">
        <f t="shared" si="207"/>
        <v>41961.391273148147</v>
      </c>
    </row>
    <row r="3280" spans="1:20" ht="49" x14ac:dyDescent="0.25">
      <c r="A3280" s="6">
        <f t="shared" si="204"/>
        <v>103.4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42124.515081018515</v>
      </c>
      <c r="T3280" s="10">
        <f t="shared" si="207"/>
        <v>42154.515081018515</v>
      </c>
    </row>
    <row r="3281" spans="1:20" ht="49" x14ac:dyDescent="0.25">
      <c r="A3281" s="6">
        <f t="shared" si="204"/>
        <v>114.27586206896552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42430.769201388881</v>
      </c>
      <c r="T3281" s="10">
        <f t="shared" si="207"/>
        <v>42460.727534722224</v>
      </c>
    </row>
    <row r="3282" spans="1:20" ht="49" x14ac:dyDescent="0.25">
      <c r="A3282" s="6">
        <f t="shared" si="204"/>
        <v>103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42121.423587962963</v>
      </c>
      <c r="T3282" s="10">
        <f t="shared" si="207"/>
        <v>42155.874999999993</v>
      </c>
    </row>
    <row r="3283" spans="1:20" ht="33" x14ac:dyDescent="0.25">
      <c r="A3283" s="6">
        <f t="shared" si="204"/>
        <v>121.6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42218.686400462961</v>
      </c>
      <c r="T3283" s="10">
        <f t="shared" si="207"/>
        <v>42248.686400462961</v>
      </c>
    </row>
    <row r="3284" spans="1:20" ht="49" x14ac:dyDescent="0.25">
      <c r="A3284" s="6">
        <f t="shared" si="204"/>
        <v>102.6467741935484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42444.860972222225</v>
      </c>
      <c r="T3284" s="10">
        <f t="shared" si="207"/>
        <v>42488.860972222225</v>
      </c>
    </row>
    <row r="3285" spans="1:20" ht="49" x14ac:dyDescent="0.25">
      <c r="A3285" s="6">
        <f t="shared" si="204"/>
        <v>104.75000000000001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42379.410856481474</v>
      </c>
      <c r="T3285" s="10">
        <f t="shared" si="207"/>
        <v>42410.541666666664</v>
      </c>
    </row>
    <row r="3286" spans="1:20" ht="49" x14ac:dyDescent="0.25">
      <c r="A3286" s="6">
        <f t="shared" si="204"/>
        <v>101.6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42380.551539351851</v>
      </c>
      <c r="T3286" s="10">
        <f t="shared" si="207"/>
        <v>42397.915972222218</v>
      </c>
    </row>
    <row r="3287" spans="1:20" ht="18" x14ac:dyDescent="0.25">
      <c r="A3287" s="6">
        <f t="shared" si="204"/>
        <v>112.10242048409683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42762.609097222223</v>
      </c>
      <c r="T3287" s="10">
        <f t="shared" si="207"/>
        <v>42793.874999999993</v>
      </c>
    </row>
    <row r="3288" spans="1:20" ht="49" x14ac:dyDescent="0.25">
      <c r="A3288" s="6">
        <f t="shared" si="204"/>
        <v>101.76666666666667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42567.506736111107</v>
      </c>
      <c r="T3288" s="10">
        <f t="shared" si="207"/>
        <v>42597.506736111107</v>
      </c>
    </row>
    <row r="3289" spans="1:20" ht="33" x14ac:dyDescent="0.25">
      <c r="A3289" s="6">
        <f t="shared" si="204"/>
        <v>100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42311.416990740741</v>
      </c>
      <c r="T3289" s="10">
        <f t="shared" si="207"/>
        <v>42336.416990740741</v>
      </c>
    </row>
    <row r="3290" spans="1:20" ht="49" x14ac:dyDescent="0.25">
      <c r="A3290" s="6">
        <f t="shared" si="204"/>
        <v>100.26489999999998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42505.441145833327</v>
      </c>
      <c r="T3290" s="10">
        <f t="shared" si="207"/>
        <v>42541.624999999993</v>
      </c>
    </row>
    <row r="3291" spans="1:20" ht="49" x14ac:dyDescent="0.25">
      <c r="A3291" s="6">
        <f t="shared" si="204"/>
        <v>133.04200000000003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42758.034745370365</v>
      </c>
      <c r="T3291" s="10">
        <f t="shared" si="207"/>
        <v>42786.034745370365</v>
      </c>
    </row>
    <row r="3292" spans="1:20" ht="81" x14ac:dyDescent="0.25">
      <c r="A3292" s="6">
        <f t="shared" si="204"/>
        <v>121.2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42775.181608796294</v>
      </c>
      <c r="T3292" s="10">
        <f t="shared" si="207"/>
        <v>42805.181608796294</v>
      </c>
    </row>
    <row r="3293" spans="1:20" ht="49" x14ac:dyDescent="0.25">
      <c r="A3293" s="6">
        <f t="shared" si="204"/>
        <v>114.00000000000001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42232.369212962956</v>
      </c>
      <c r="T3293" s="10">
        <f t="shared" si="207"/>
        <v>42263.832638888889</v>
      </c>
    </row>
    <row r="3294" spans="1:20" ht="49" x14ac:dyDescent="0.25">
      <c r="A3294" s="6">
        <f t="shared" si="204"/>
        <v>286.13861386138615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42282.436898148146</v>
      </c>
      <c r="T3294" s="10">
        <f t="shared" si="207"/>
        <v>42342.478564814817</v>
      </c>
    </row>
    <row r="3295" spans="1:20" ht="49" x14ac:dyDescent="0.25">
      <c r="A3295" s="6">
        <f t="shared" si="204"/>
        <v>170.44444444444446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42768.092037037037</v>
      </c>
      <c r="T3295" s="10">
        <f t="shared" si="207"/>
        <v>42798.092037037037</v>
      </c>
    </row>
    <row r="3296" spans="1:20" ht="49" x14ac:dyDescent="0.25">
      <c r="A3296" s="6">
        <f t="shared" si="204"/>
        <v>118.33333333333333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42141.20780092592</v>
      </c>
      <c r="T3296" s="10">
        <f t="shared" si="207"/>
        <v>42171.20780092592</v>
      </c>
    </row>
    <row r="3297" spans="1:20" ht="49" x14ac:dyDescent="0.25">
      <c r="A3297" s="6">
        <f t="shared" si="204"/>
        <v>102.85857142857142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42609.109131944446</v>
      </c>
      <c r="T3297" s="10">
        <f t="shared" si="207"/>
        <v>42639.109131944446</v>
      </c>
    </row>
    <row r="3298" spans="1:20" ht="49" x14ac:dyDescent="0.25">
      <c r="A3298" s="6">
        <f t="shared" si="204"/>
        <v>144.06666666666666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42309.42328703704</v>
      </c>
      <c r="T3298" s="10">
        <f t="shared" si="207"/>
        <v>42330.583333333336</v>
      </c>
    </row>
    <row r="3299" spans="1:20" ht="49" x14ac:dyDescent="0.25">
      <c r="A3299" s="6">
        <f t="shared" si="204"/>
        <v>100.07272727272726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42193.438148148147</v>
      </c>
      <c r="T3299" s="10">
        <f t="shared" si="207"/>
        <v>42212.624305555553</v>
      </c>
    </row>
    <row r="3300" spans="1:20" ht="49" x14ac:dyDescent="0.25">
      <c r="A3300" s="6">
        <f t="shared" si="204"/>
        <v>101.73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42239.624629629623</v>
      </c>
      <c r="T3300" s="10">
        <f t="shared" si="207"/>
        <v>42259.666666666664</v>
      </c>
    </row>
    <row r="3301" spans="1:20" ht="49" x14ac:dyDescent="0.25">
      <c r="A3301" s="6">
        <f t="shared" si="204"/>
        <v>116.19999999999999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42261.584062499998</v>
      </c>
      <c r="T3301" s="10">
        <f t="shared" si="207"/>
        <v>42291.584062499998</v>
      </c>
    </row>
    <row r="3302" spans="1:20" ht="49" x14ac:dyDescent="0.25">
      <c r="A3302" s="6">
        <f t="shared" si="204"/>
        <v>136.16666666666669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42102.410439814812</v>
      </c>
      <c r="T3302" s="10">
        <f t="shared" si="207"/>
        <v>42123.410439814812</v>
      </c>
    </row>
    <row r="3303" spans="1:20" ht="49" x14ac:dyDescent="0.25">
      <c r="A3303" s="6">
        <f t="shared" si="204"/>
        <v>133.46666666666667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42538.402500000004</v>
      </c>
      <c r="T3303" s="10">
        <f t="shared" si="207"/>
        <v>42582.957638888889</v>
      </c>
    </row>
    <row r="3304" spans="1:20" ht="18" x14ac:dyDescent="0.25">
      <c r="A3304" s="6">
        <f t="shared" si="204"/>
        <v>103.39285714285715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42681.018240740734</v>
      </c>
      <c r="T3304" s="10">
        <f t="shared" si="207"/>
        <v>42711.018240740734</v>
      </c>
    </row>
    <row r="3305" spans="1:20" ht="49" x14ac:dyDescent="0.25">
      <c r="A3305" s="6">
        <f t="shared" si="204"/>
        <v>115.88888888888889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42056.318101851844</v>
      </c>
      <c r="T3305" s="10">
        <f t="shared" si="207"/>
        <v>42091.276435185187</v>
      </c>
    </row>
    <row r="3306" spans="1:20" ht="49" x14ac:dyDescent="0.25">
      <c r="A3306" s="6">
        <f t="shared" si="204"/>
        <v>104.51666666666665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42696.29111111111</v>
      </c>
      <c r="T3306" s="10">
        <f t="shared" si="207"/>
        <v>42726.29111111111</v>
      </c>
    </row>
    <row r="3307" spans="1:20" ht="49" x14ac:dyDescent="0.25">
      <c r="A3307" s="6">
        <f t="shared" si="204"/>
        <v>102.02500000000001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42186.522546296292</v>
      </c>
      <c r="T3307" s="10">
        <f t="shared" si="207"/>
        <v>42216.522546296292</v>
      </c>
    </row>
    <row r="3308" spans="1:20" ht="49" x14ac:dyDescent="0.25">
      <c r="A3308" s="6">
        <f t="shared" si="204"/>
        <v>175.33333333333334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42492.885902777773</v>
      </c>
      <c r="T3308" s="10">
        <f t="shared" si="207"/>
        <v>42530.791666666664</v>
      </c>
    </row>
    <row r="3309" spans="1:20" ht="49" x14ac:dyDescent="0.25">
      <c r="A3309" s="6">
        <f t="shared" si="204"/>
        <v>106.67999999999999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42474.723831018513</v>
      </c>
      <c r="T3309" s="10">
        <f t="shared" si="207"/>
        <v>42504.723831018513</v>
      </c>
    </row>
    <row r="3310" spans="1:20" ht="49" x14ac:dyDescent="0.25">
      <c r="A3310" s="6">
        <f t="shared" si="204"/>
        <v>122.28571428571429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42452.543576388889</v>
      </c>
      <c r="T3310" s="10">
        <f t="shared" si="207"/>
        <v>42473.543576388889</v>
      </c>
    </row>
    <row r="3311" spans="1:20" ht="33" x14ac:dyDescent="0.25">
      <c r="A3311" s="6">
        <f t="shared" si="204"/>
        <v>159.42857142857144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42628.316874999997</v>
      </c>
      <c r="T3311" s="10">
        <f t="shared" si="207"/>
        <v>42659.316874999997</v>
      </c>
    </row>
    <row r="3312" spans="1:20" ht="33" x14ac:dyDescent="0.25">
      <c r="A3312" s="6">
        <f t="shared" si="204"/>
        <v>100.07692307692308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42253.595196759255</v>
      </c>
      <c r="T3312" s="10">
        <f t="shared" si="207"/>
        <v>42283.595196759255</v>
      </c>
    </row>
    <row r="3313" spans="1:20" ht="49" x14ac:dyDescent="0.25">
      <c r="A3313" s="6">
        <f t="shared" si="204"/>
        <v>109.84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42263.958449074074</v>
      </c>
      <c r="T3313" s="10">
        <f t="shared" si="207"/>
        <v>42293.958449074074</v>
      </c>
    </row>
    <row r="3314" spans="1:20" ht="49" x14ac:dyDescent="0.25">
      <c r="A3314" s="6">
        <f t="shared" si="204"/>
        <v>100.03999999999999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42664.476226851846</v>
      </c>
      <c r="T3314" s="10">
        <f t="shared" si="207"/>
        <v>42685.583333333336</v>
      </c>
    </row>
    <row r="3315" spans="1:20" ht="49" x14ac:dyDescent="0.25">
      <c r="A3315" s="6">
        <f t="shared" si="204"/>
        <v>116.05000000000001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42381.911076388882</v>
      </c>
      <c r="T3315" s="10">
        <f t="shared" si="207"/>
        <v>42395.708333333336</v>
      </c>
    </row>
    <row r="3316" spans="1:20" ht="49" x14ac:dyDescent="0.25">
      <c r="A3316" s="6">
        <f t="shared" si="204"/>
        <v>210.75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42104.934155092589</v>
      </c>
      <c r="T3316" s="10">
        <f t="shared" si="207"/>
        <v>42132.503472222219</v>
      </c>
    </row>
    <row r="3317" spans="1:20" ht="49" x14ac:dyDescent="0.25">
      <c r="A3317" s="6">
        <f t="shared" si="204"/>
        <v>110.00000000000001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42465.970381944448</v>
      </c>
      <c r="T3317" s="10">
        <f t="shared" si="207"/>
        <v>42495.970381944448</v>
      </c>
    </row>
    <row r="3318" spans="1:20" ht="81" x14ac:dyDescent="0.25">
      <c r="A3318" s="6">
        <f t="shared" si="204"/>
        <v>100.08673425918037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41826.537905092591</v>
      </c>
      <c r="T3318" s="10">
        <f t="shared" si="207"/>
        <v>41859.245833333334</v>
      </c>
    </row>
    <row r="3319" spans="1:20" ht="49" x14ac:dyDescent="0.25">
      <c r="A3319" s="6">
        <f t="shared" si="204"/>
        <v>106.19047619047619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42498.706296296288</v>
      </c>
      <c r="T3319" s="10">
        <f t="shared" si="207"/>
        <v>42528.706296296288</v>
      </c>
    </row>
    <row r="3320" spans="1:20" ht="33" x14ac:dyDescent="0.25">
      <c r="A3320" s="6">
        <f t="shared" si="204"/>
        <v>125.6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42430.968668981477</v>
      </c>
      <c r="T3320" s="10">
        <f t="shared" si="207"/>
        <v>42470.770833333336</v>
      </c>
    </row>
    <row r="3321" spans="1:20" ht="49" x14ac:dyDescent="0.25">
      <c r="A3321" s="6">
        <f t="shared" si="204"/>
        <v>108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41990.252152777779</v>
      </c>
      <c r="T3321" s="10">
        <f t="shared" si="207"/>
        <v>42035.252152777779</v>
      </c>
    </row>
    <row r="3322" spans="1:20" ht="49" x14ac:dyDescent="0.25">
      <c r="A3322" s="6">
        <f t="shared" si="204"/>
        <v>101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42512.712465277778</v>
      </c>
      <c r="T3322" s="10">
        <f t="shared" si="207"/>
        <v>42542.712465277778</v>
      </c>
    </row>
    <row r="3323" spans="1:20" ht="49" x14ac:dyDescent="0.25">
      <c r="A3323" s="6">
        <f t="shared" si="204"/>
        <v>107.4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41913.766956018517</v>
      </c>
      <c r="T3323" s="10">
        <f t="shared" si="207"/>
        <v>41927.832638888889</v>
      </c>
    </row>
    <row r="3324" spans="1:20" ht="49" x14ac:dyDescent="0.25">
      <c r="A3324" s="6">
        <f t="shared" si="204"/>
        <v>101.51515151515152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42520.677037037036</v>
      </c>
      <c r="T3324" s="10">
        <f t="shared" si="207"/>
        <v>42542.829861111109</v>
      </c>
    </row>
    <row r="3325" spans="1:20" ht="49" x14ac:dyDescent="0.25">
      <c r="A3325" s="6">
        <f t="shared" si="204"/>
        <v>125.89999999999999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42608.032499999994</v>
      </c>
      <c r="T3325" s="10">
        <f t="shared" si="207"/>
        <v>42638.032499999994</v>
      </c>
    </row>
    <row r="3326" spans="1:20" ht="33" x14ac:dyDescent="0.25">
      <c r="A3326" s="6">
        <f t="shared" si="204"/>
        <v>101.66666666666666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42512.249884259254</v>
      </c>
      <c r="T3326" s="10">
        <f t="shared" si="207"/>
        <v>42526.249884259254</v>
      </c>
    </row>
    <row r="3327" spans="1:20" ht="49" x14ac:dyDescent="0.25">
      <c r="A3327" s="6">
        <f t="shared" si="204"/>
        <v>112.5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42064.452280092592</v>
      </c>
      <c r="T3327" s="10">
        <f t="shared" si="207"/>
        <v>42099.410613425927</v>
      </c>
    </row>
    <row r="3328" spans="1:20" ht="49" x14ac:dyDescent="0.25">
      <c r="A3328" s="6">
        <f t="shared" si="204"/>
        <v>101.375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42041.380844907406</v>
      </c>
      <c r="T3328" s="10">
        <f t="shared" si="207"/>
        <v>42071.339178240734</v>
      </c>
    </row>
    <row r="3329" spans="1:20" ht="49" x14ac:dyDescent="0.25">
      <c r="A3329" s="6">
        <f t="shared" si="204"/>
        <v>101.25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42468.041273148141</v>
      </c>
      <c r="T3329" s="10">
        <f t="shared" si="207"/>
        <v>42498.041273148141</v>
      </c>
    </row>
    <row r="3330" spans="1:20" ht="49" x14ac:dyDescent="0.25">
      <c r="A3330" s="6">
        <f t="shared" si="204"/>
        <v>146.38888888888891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41822.241701388884</v>
      </c>
      <c r="T3330" s="10">
        <f t="shared" si="207"/>
        <v>41824.708333333328</v>
      </c>
    </row>
    <row r="3331" spans="1:20" ht="49" x14ac:dyDescent="0.25">
      <c r="A3331" s="6">
        <f t="shared" ref="A3331:A3394" si="208">((F3331-E3331)/E3331+1)*100</f>
        <v>116.8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>
        <f t="shared" ref="P3331:P3394" si="209">F3331/M3331</f>
        <v>44.92307692307692</v>
      </c>
      <c r="Q3331" t="s">
        <v>8317</v>
      </c>
      <c r="R3331" t="s">
        <v>8318</v>
      </c>
      <c r="S3331" s="10">
        <f t="shared" ref="S3331:S3394" si="210">(((K3331/60)/60)/24)+DATE(1970,1,1)+(-8/24)</f>
        <v>41836.989675925921</v>
      </c>
      <c r="T3331" s="10">
        <f t="shared" ref="T3331:T3394" si="211">(((J3331/60)/60)/24)+DATE(1970,1,1)+(-8/24)</f>
        <v>41847.625</v>
      </c>
    </row>
    <row r="3332" spans="1:20" ht="49" x14ac:dyDescent="0.25">
      <c r="A3332" s="6">
        <f t="shared" si="208"/>
        <v>106.26666666666667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42065.554027777776</v>
      </c>
      <c r="T3332" s="10">
        <f t="shared" si="211"/>
        <v>42095.512361111112</v>
      </c>
    </row>
    <row r="3333" spans="1:20" ht="49" x14ac:dyDescent="0.25">
      <c r="A3333" s="6">
        <f t="shared" si="208"/>
        <v>104.52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42248.36442129629</v>
      </c>
      <c r="T3333" s="10">
        <f t="shared" si="211"/>
        <v>42283.36442129629</v>
      </c>
    </row>
    <row r="3334" spans="1:20" ht="49" x14ac:dyDescent="0.25">
      <c r="A3334" s="6">
        <f t="shared" si="208"/>
        <v>100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41809.526967592588</v>
      </c>
      <c r="T3334" s="10">
        <f t="shared" si="211"/>
        <v>41839.526967592588</v>
      </c>
    </row>
    <row r="3335" spans="1:20" ht="49" x14ac:dyDescent="0.25">
      <c r="A3335" s="6">
        <f t="shared" si="208"/>
        <v>104.57142857142858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42148.343518518515</v>
      </c>
      <c r="T3335" s="10">
        <f t="shared" si="211"/>
        <v>42170.343518518515</v>
      </c>
    </row>
    <row r="3336" spans="1:20" ht="33" x14ac:dyDescent="0.25">
      <c r="A3336" s="6">
        <f t="shared" si="208"/>
        <v>138.62051149573753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42185.187754629624</v>
      </c>
      <c r="T3336" s="10">
        <f t="shared" si="211"/>
        <v>42215.187754629624</v>
      </c>
    </row>
    <row r="3337" spans="1:20" ht="49" x14ac:dyDescent="0.25">
      <c r="A3337" s="6">
        <f t="shared" si="208"/>
        <v>100.32000000000001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41827.340810185182</v>
      </c>
      <c r="T3337" s="10">
        <f t="shared" si="211"/>
        <v>41854.625</v>
      </c>
    </row>
    <row r="3338" spans="1:20" ht="49" x14ac:dyDescent="0.25">
      <c r="A3338" s="6">
        <f t="shared" si="208"/>
        <v>100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42437.065347222226</v>
      </c>
      <c r="T3338" s="10">
        <f t="shared" si="211"/>
        <v>42465.023680555554</v>
      </c>
    </row>
    <row r="3339" spans="1:20" ht="49" x14ac:dyDescent="0.25">
      <c r="A3339" s="6">
        <f t="shared" si="208"/>
        <v>110.2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41900.948692129627</v>
      </c>
      <c r="T3339" s="10">
        <f t="shared" si="211"/>
        <v>41922.541666666664</v>
      </c>
    </row>
    <row r="3340" spans="1:20" ht="33" x14ac:dyDescent="0.25">
      <c r="A3340" s="6">
        <f t="shared" si="208"/>
        <v>102.18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42769.241666666661</v>
      </c>
      <c r="T3340" s="10">
        <f t="shared" si="211"/>
        <v>42790.241666666661</v>
      </c>
    </row>
    <row r="3341" spans="1:20" ht="33" x14ac:dyDescent="0.25">
      <c r="A3341" s="6">
        <f t="shared" si="208"/>
        <v>104.35000000000001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42549.332384259258</v>
      </c>
      <c r="T3341" s="10">
        <f t="shared" si="211"/>
        <v>42579.332384259258</v>
      </c>
    </row>
    <row r="3342" spans="1:20" ht="49" x14ac:dyDescent="0.25">
      <c r="A3342" s="6">
        <f t="shared" si="208"/>
        <v>138.16666666666666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42685.640671296293</v>
      </c>
      <c r="T3342" s="10">
        <f t="shared" si="211"/>
        <v>42710.640671296293</v>
      </c>
    </row>
    <row r="3343" spans="1:20" ht="49" x14ac:dyDescent="0.25">
      <c r="A3343" s="6">
        <f t="shared" si="208"/>
        <v>100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42510.465520833335</v>
      </c>
      <c r="T3343" s="10">
        <f t="shared" si="211"/>
        <v>42533.374999999993</v>
      </c>
    </row>
    <row r="3344" spans="1:20" ht="33" x14ac:dyDescent="0.25">
      <c r="A3344" s="6">
        <f t="shared" si="208"/>
        <v>101.66666666666666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42061.963078703695</v>
      </c>
      <c r="T3344" s="10">
        <f t="shared" si="211"/>
        <v>42094.874305555553</v>
      </c>
    </row>
    <row r="3345" spans="1:20" ht="49" x14ac:dyDescent="0.25">
      <c r="A3345" s="6">
        <f t="shared" si="208"/>
        <v>171.42857142857144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42452.583148148151</v>
      </c>
      <c r="T3345" s="10">
        <f t="shared" si="211"/>
        <v>42473.220833333333</v>
      </c>
    </row>
    <row r="3346" spans="1:20" ht="49" x14ac:dyDescent="0.25">
      <c r="A3346" s="6">
        <f t="shared" si="208"/>
        <v>101.44444444444444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41850.866817129623</v>
      </c>
      <c r="T3346" s="10">
        <f t="shared" si="211"/>
        <v>41880.866817129623</v>
      </c>
    </row>
    <row r="3347" spans="1:20" ht="49" x14ac:dyDescent="0.25">
      <c r="A3347" s="6">
        <f t="shared" si="208"/>
        <v>130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42052.772777777776</v>
      </c>
      <c r="T3347" s="10">
        <f t="shared" si="211"/>
        <v>42111.692361111105</v>
      </c>
    </row>
    <row r="3348" spans="1:20" ht="49" x14ac:dyDescent="0.25">
      <c r="A3348" s="6">
        <f t="shared" si="208"/>
        <v>110.00000000000001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42053.691087962965</v>
      </c>
      <c r="T3348" s="10">
        <f t="shared" si="211"/>
        <v>42060.691087962965</v>
      </c>
    </row>
    <row r="3349" spans="1:20" ht="49" x14ac:dyDescent="0.25">
      <c r="A3349" s="6">
        <f t="shared" si="208"/>
        <v>119.45000000000002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42484.218217592592</v>
      </c>
      <c r="T3349" s="10">
        <f t="shared" si="211"/>
        <v>42498.541666666664</v>
      </c>
    </row>
    <row r="3350" spans="1:20" ht="49" x14ac:dyDescent="0.25">
      <c r="A3350" s="6">
        <f t="shared" si="208"/>
        <v>100.2909090909091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42466.225462962961</v>
      </c>
      <c r="T3350" s="10">
        <f t="shared" si="211"/>
        <v>42489.832638888889</v>
      </c>
    </row>
    <row r="3351" spans="1:20" ht="49" x14ac:dyDescent="0.25">
      <c r="A3351" s="6">
        <f t="shared" si="208"/>
        <v>153.4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42512.777453703697</v>
      </c>
      <c r="T3351" s="10">
        <f t="shared" si="211"/>
        <v>42534.374999999993</v>
      </c>
    </row>
    <row r="3352" spans="1:20" ht="49" x14ac:dyDescent="0.25">
      <c r="A3352" s="6">
        <f t="shared" si="208"/>
        <v>104.42857142857143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42302.368182870363</v>
      </c>
      <c r="T3352" s="10">
        <f t="shared" si="211"/>
        <v>42337.624999999993</v>
      </c>
    </row>
    <row r="3353" spans="1:20" ht="49" x14ac:dyDescent="0.25">
      <c r="A3353" s="6">
        <f t="shared" si="208"/>
        <v>101.1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41806.062094907407</v>
      </c>
      <c r="T3353" s="10">
        <f t="shared" si="211"/>
        <v>41843.125</v>
      </c>
    </row>
    <row r="3354" spans="1:20" ht="49" x14ac:dyDescent="0.25">
      <c r="A3354" s="6">
        <f t="shared" si="208"/>
        <v>107.52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42495.659467592595</v>
      </c>
      <c r="T3354" s="10">
        <f t="shared" si="211"/>
        <v>42552.624999999993</v>
      </c>
    </row>
    <row r="3355" spans="1:20" ht="49" x14ac:dyDescent="0.25">
      <c r="A3355" s="6">
        <f t="shared" si="208"/>
        <v>315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42479.098958333336</v>
      </c>
      <c r="T3355" s="10">
        <f t="shared" si="211"/>
        <v>42492.624999999993</v>
      </c>
    </row>
    <row r="3356" spans="1:20" ht="33" x14ac:dyDescent="0.25">
      <c r="A3356" s="6">
        <f t="shared" si="208"/>
        <v>101.93333333333334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42270.393587962964</v>
      </c>
      <c r="T3356" s="10">
        <f t="shared" si="211"/>
        <v>42305.834027777775</v>
      </c>
    </row>
    <row r="3357" spans="1:20" ht="49" x14ac:dyDescent="0.25">
      <c r="A3357" s="6">
        <f t="shared" si="208"/>
        <v>126.28571428571429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42489.286192129628</v>
      </c>
      <c r="T3357" s="10">
        <f t="shared" si="211"/>
        <v>42500.136805555558</v>
      </c>
    </row>
    <row r="3358" spans="1:20" ht="49" x14ac:dyDescent="0.25">
      <c r="A3358" s="6">
        <f t="shared" si="208"/>
        <v>101.4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42536.482314814813</v>
      </c>
      <c r="T3358" s="10">
        <f t="shared" si="211"/>
        <v>42566.482314814813</v>
      </c>
    </row>
    <row r="3359" spans="1:20" ht="49" x14ac:dyDescent="0.25">
      <c r="A3359" s="6">
        <f t="shared" si="208"/>
        <v>101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41822.084606481476</v>
      </c>
      <c r="T3359" s="10">
        <f t="shared" si="211"/>
        <v>41852.084606481476</v>
      </c>
    </row>
    <row r="3360" spans="1:20" ht="49" x14ac:dyDescent="0.25">
      <c r="A3360" s="6">
        <f t="shared" si="208"/>
        <v>102.99000000000001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41931.977766203701</v>
      </c>
      <c r="T3360" s="10">
        <f t="shared" si="211"/>
        <v>41962.019432870373</v>
      </c>
    </row>
    <row r="3361" spans="1:20" ht="33" x14ac:dyDescent="0.25">
      <c r="A3361" s="6">
        <f t="shared" si="208"/>
        <v>106.25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42745.723773148151</v>
      </c>
      <c r="T3361" s="10">
        <f t="shared" si="211"/>
        <v>42790.723773148151</v>
      </c>
    </row>
    <row r="3362" spans="1:20" ht="33" x14ac:dyDescent="0.25">
      <c r="A3362" s="6">
        <f t="shared" si="208"/>
        <v>101.37777777777779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42696.749340277776</v>
      </c>
      <c r="T3362" s="10">
        <f t="shared" si="211"/>
        <v>42718.332638888889</v>
      </c>
    </row>
    <row r="3363" spans="1:20" ht="49" x14ac:dyDescent="0.25">
      <c r="A3363" s="6">
        <f t="shared" si="208"/>
        <v>113.46000000000001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41865.692013888889</v>
      </c>
      <c r="T3363" s="10">
        <f t="shared" si="211"/>
        <v>41883.332638888889</v>
      </c>
    </row>
    <row r="3364" spans="1:20" ht="49" x14ac:dyDescent="0.25">
      <c r="A3364" s="6">
        <f t="shared" si="208"/>
        <v>217.99999999999997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42055.758298611108</v>
      </c>
      <c r="T3364" s="10">
        <f t="shared" si="211"/>
        <v>42069.871527777774</v>
      </c>
    </row>
    <row r="3365" spans="1:20" ht="49" x14ac:dyDescent="0.25">
      <c r="A3365" s="6">
        <f t="shared" si="208"/>
        <v>101.41935483870968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41851.438020833331</v>
      </c>
      <c r="T3365" s="10">
        <f t="shared" si="211"/>
        <v>41870.333333333328</v>
      </c>
    </row>
    <row r="3366" spans="1:20" ht="49" x14ac:dyDescent="0.25">
      <c r="A3366" s="6">
        <f t="shared" si="208"/>
        <v>105.93333333333332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42422.644085648142</v>
      </c>
      <c r="T3366" s="10">
        <f t="shared" si="211"/>
        <v>42444.541666666664</v>
      </c>
    </row>
    <row r="3367" spans="1:20" ht="49" x14ac:dyDescent="0.25">
      <c r="A3367" s="6">
        <f t="shared" si="208"/>
        <v>104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42320.768425925926</v>
      </c>
      <c r="T3367" s="10">
        <f t="shared" si="211"/>
        <v>42350.768425925926</v>
      </c>
    </row>
    <row r="3368" spans="1:20" ht="49" x14ac:dyDescent="0.25">
      <c r="A3368" s="6">
        <f t="shared" si="208"/>
        <v>221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42106.734224537031</v>
      </c>
      <c r="T3368" s="10">
        <f t="shared" si="211"/>
        <v>42136.734224537031</v>
      </c>
    </row>
    <row r="3369" spans="1:20" ht="49" x14ac:dyDescent="0.25">
      <c r="A3369" s="6">
        <f t="shared" si="208"/>
        <v>118.66666666666667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42192.600624999999</v>
      </c>
      <c r="T3369" s="10">
        <f t="shared" si="211"/>
        <v>42217.600624999999</v>
      </c>
    </row>
    <row r="3370" spans="1:20" ht="49" x14ac:dyDescent="0.25">
      <c r="A3370" s="6">
        <f t="shared" si="208"/>
        <v>104.60000000000001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41968.866423611107</v>
      </c>
      <c r="T3370" s="10">
        <f t="shared" si="211"/>
        <v>42004.874999999993</v>
      </c>
    </row>
    <row r="3371" spans="1:20" ht="49" x14ac:dyDescent="0.25">
      <c r="A3371" s="6">
        <f t="shared" si="208"/>
        <v>103.89999999999999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42689.708101851851</v>
      </c>
      <c r="T3371" s="10">
        <f t="shared" si="211"/>
        <v>42749.708101851851</v>
      </c>
    </row>
    <row r="3372" spans="1:20" ht="33" x14ac:dyDescent="0.25">
      <c r="A3372" s="6">
        <f t="shared" si="208"/>
        <v>117.73333333333333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42690.000983796293</v>
      </c>
      <c r="T3372" s="10">
        <f t="shared" si="211"/>
        <v>42720.999999999993</v>
      </c>
    </row>
    <row r="3373" spans="1:20" ht="33" x14ac:dyDescent="0.25">
      <c r="A3373" s="6">
        <f t="shared" si="208"/>
        <v>138.5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42312.541261574072</v>
      </c>
      <c r="T3373" s="10">
        <f t="shared" si="211"/>
        <v>42340.541261574072</v>
      </c>
    </row>
    <row r="3374" spans="1:20" ht="49" x14ac:dyDescent="0.25">
      <c r="A3374" s="6">
        <f t="shared" si="208"/>
        <v>103.49999999999999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41855.214768518512</v>
      </c>
      <c r="T3374" s="10">
        <f t="shared" si="211"/>
        <v>41875.874305555553</v>
      </c>
    </row>
    <row r="3375" spans="1:20" ht="49" x14ac:dyDescent="0.25">
      <c r="A3375" s="6">
        <f t="shared" si="208"/>
        <v>100.25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42179.521296296291</v>
      </c>
      <c r="T3375" s="10">
        <f t="shared" si="211"/>
        <v>42203.333333333336</v>
      </c>
    </row>
    <row r="3376" spans="1:20" ht="49" x14ac:dyDescent="0.25">
      <c r="A3376" s="6">
        <f t="shared" si="208"/>
        <v>106.57142857142856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42275.398333333331</v>
      </c>
      <c r="T3376" s="10">
        <f t="shared" si="211"/>
        <v>42305.398333333331</v>
      </c>
    </row>
    <row r="3377" spans="1:20" ht="49" x14ac:dyDescent="0.25">
      <c r="A3377" s="6">
        <f t="shared" si="208"/>
        <v>100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41765.277465277773</v>
      </c>
      <c r="T3377" s="10">
        <f t="shared" si="211"/>
        <v>41777.277465277773</v>
      </c>
    </row>
    <row r="3378" spans="1:20" ht="49" x14ac:dyDescent="0.25">
      <c r="A3378" s="6">
        <f t="shared" si="208"/>
        <v>100.01249999999999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42059.367986111109</v>
      </c>
      <c r="T3378" s="10">
        <f t="shared" si="211"/>
        <v>42119.326319444437</v>
      </c>
    </row>
    <row r="3379" spans="1:20" ht="49" x14ac:dyDescent="0.25">
      <c r="A3379" s="6">
        <f t="shared" si="208"/>
        <v>101.05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42053.399293981485</v>
      </c>
      <c r="T3379" s="10">
        <f t="shared" si="211"/>
        <v>42083.37222222222</v>
      </c>
    </row>
    <row r="3380" spans="1:20" ht="49" x14ac:dyDescent="0.25">
      <c r="A3380" s="6">
        <f t="shared" si="208"/>
        <v>107.63636363636364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41858.022060185183</v>
      </c>
      <c r="T3380" s="10">
        <f t="shared" si="211"/>
        <v>41882.213888888888</v>
      </c>
    </row>
    <row r="3381" spans="1:20" ht="49" x14ac:dyDescent="0.25">
      <c r="A3381" s="6">
        <f t="shared" si="208"/>
        <v>103.64999999999999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42225.180555555555</v>
      </c>
      <c r="T3381" s="10">
        <f t="shared" si="211"/>
        <v>42242.624999999993</v>
      </c>
    </row>
    <row r="3382" spans="1:20" ht="49" x14ac:dyDescent="0.25">
      <c r="A3382" s="6">
        <f t="shared" si="208"/>
        <v>104.43333333333334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41937.620115740734</v>
      </c>
      <c r="T3382" s="10">
        <f t="shared" si="211"/>
        <v>41972.661782407398</v>
      </c>
    </row>
    <row r="3383" spans="1:20" ht="49" x14ac:dyDescent="0.25">
      <c r="A3383" s="6">
        <f t="shared" si="208"/>
        <v>102.25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42043.851655092592</v>
      </c>
      <c r="T3383" s="10">
        <f t="shared" si="211"/>
        <v>42073.809988425921</v>
      </c>
    </row>
    <row r="3384" spans="1:20" ht="49" x14ac:dyDescent="0.25">
      <c r="A3384" s="6">
        <f t="shared" si="208"/>
        <v>100.74285714285713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42559.097870370366</v>
      </c>
      <c r="T3384" s="10">
        <f t="shared" si="211"/>
        <v>42583.624305555553</v>
      </c>
    </row>
    <row r="3385" spans="1:20" ht="49" x14ac:dyDescent="0.25">
      <c r="A3385" s="6">
        <f t="shared" si="208"/>
        <v>111.71428571428572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42524.449305555558</v>
      </c>
      <c r="T3385" s="10">
        <f t="shared" si="211"/>
        <v>42544.449305555558</v>
      </c>
    </row>
    <row r="3386" spans="1:20" ht="49" x14ac:dyDescent="0.25">
      <c r="A3386" s="6">
        <f t="shared" si="208"/>
        <v>100.01100000000001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42291.754259259258</v>
      </c>
      <c r="T3386" s="10">
        <f t="shared" si="211"/>
        <v>42328.791666666664</v>
      </c>
    </row>
    <row r="3387" spans="1:20" ht="49" x14ac:dyDescent="0.25">
      <c r="A3387" s="6">
        <f t="shared" si="208"/>
        <v>100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41953.534166666665</v>
      </c>
      <c r="T3387" s="10">
        <f t="shared" si="211"/>
        <v>41983.534166666665</v>
      </c>
    </row>
    <row r="3388" spans="1:20" ht="49" x14ac:dyDescent="0.25">
      <c r="A3388" s="6">
        <f t="shared" si="208"/>
        <v>105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41946.311412037037</v>
      </c>
      <c r="T3388" s="10">
        <f t="shared" si="211"/>
        <v>41976.311412037037</v>
      </c>
    </row>
    <row r="3389" spans="1:20" ht="49" x14ac:dyDescent="0.25">
      <c r="A3389" s="6">
        <f t="shared" si="208"/>
        <v>116.86666666666667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41947.429259259254</v>
      </c>
      <c r="T3389" s="10">
        <f t="shared" si="211"/>
        <v>41987.429259259261</v>
      </c>
    </row>
    <row r="3390" spans="1:20" ht="49" x14ac:dyDescent="0.25">
      <c r="A3390" s="6">
        <f t="shared" si="208"/>
        <v>103.8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42143.127789351849</v>
      </c>
      <c r="T3390" s="10">
        <f t="shared" si="211"/>
        <v>42173.127789351849</v>
      </c>
    </row>
    <row r="3391" spans="1:20" ht="49" x14ac:dyDescent="0.25">
      <c r="A3391" s="6">
        <f t="shared" si="208"/>
        <v>114.5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42494.230115740742</v>
      </c>
      <c r="T3391" s="10">
        <f t="shared" si="211"/>
        <v>42524.230115740742</v>
      </c>
    </row>
    <row r="3392" spans="1:20" ht="49" x14ac:dyDescent="0.25">
      <c r="A3392" s="6">
        <f t="shared" si="208"/>
        <v>102.4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41815.44149305555</v>
      </c>
      <c r="T3392" s="10">
        <f t="shared" si="211"/>
        <v>41830.44149305555</v>
      </c>
    </row>
    <row r="3393" spans="1:20" ht="49" x14ac:dyDescent="0.25">
      <c r="A3393" s="6">
        <f t="shared" si="208"/>
        <v>223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41830.212361111109</v>
      </c>
      <c r="T3393" s="10">
        <f t="shared" si="211"/>
        <v>41859.602777777778</v>
      </c>
    </row>
    <row r="3394" spans="1:20" ht="49" x14ac:dyDescent="0.25">
      <c r="A3394" s="6">
        <f t="shared" si="208"/>
        <v>100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42446.51221064815</v>
      </c>
      <c r="T3394" s="10">
        <f t="shared" si="211"/>
        <v>42496.51221064815</v>
      </c>
    </row>
    <row r="3395" spans="1:20" ht="49" x14ac:dyDescent="0.25">
      <c r="A3395" s="6">
        <f t="shared" ref="A3395:A3458" si="212">((F3395-E3395)/E3395+1)*100</f>
        <v>105.80000000000001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>
        <f t="shared" ref="P3395:P3458" si="213">F3395/M3395</f>
        <v>36.06818181818182</v>
      </c>
      <c r="Q3395" t="s">
        <v>8317</v>
      </c>
      <c r="R3395" t="s">
        <v>8318</v>
      </c>
      <c r="S3395" s="10">
        <f t="shared" ref="S3395:S3458" si="214">(((K3395/60)/60)/24)+DATE(1970,1,1)+(-8/24)</f>
        <v>41923.588310185187</v>
      </c>
      <c r="T3395" s="10">
        <f t="shared" ref="T3395:T3458" si="215">(((J3395/60)/60)/24)+DATE(1970,1,1)+(-8/24)</f>
        <v>41948.698611111111</v>
      </c>
    </row>
    <row r="3396" spans="1:20" ht="49" x14ac:dyDescent="0.25">
      <c r="A3396" s="6">
        <f t="shared" si="212"/>
        <v>142.36363636363635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41817.262094907404</v>
      </c>
      <c r="T3396" s="10">
        <f t="shared" si="215"/>
        <v>41847.262094907404</v>
      </c>
    </row>
    <row r="3397" spans="1:20" ht="33" x14ac:dyDescent="0.25">
      <c r="A3397" s="6">
        <f t="shared" si="212"/>
        <v>184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42140.378981481481</v>
      </c>
      <c r="T3397" s="10">
        <f t="shared" si="215"/>
        <v>42154.423611111109</v>
      </c>
    </row>
    <row r="3398" spans="1:20" ht="49" x14ac:dyDescent="0.25">
      <c r="A3398" s="6">
        <f t="shared" si="212"/>
        <v>104.33333333333334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41764.113298611104</v>
      </c>
      <c r="T3398" s="10">
        <f t="shared" si="215"/>
        <v>41790.832638888889</v>
      </c>
    </row>
    <row r="3399" spans="1:20" ht="33" x14ac:dyDescent="0.25">
      <c r="A3399" s="6">
        <f t="shared" si="212"/>
        <v>112.00000000000001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42378.145011574066</v>
      </c>
      <c r="T3399" s="10">
        <f t="shared" si="215"/>
        <v>42418.583333333336</v>
      </c>
    </row>
    <row r="3400" spans="1:20" ht="49" x14ac:dyDescent="0.25">
      <c r="A3400" s="6">
        <f t="shared" si="212"/>
        <v>111.07499999999999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41941.418703703705</v>
      </c>
      <c r="T3400" s="10">
        <f t="shared" si="215"/>
        <v>41964.374999999993</v>
      </c>
    </row>
    <row r="3401" spans="1:20" ht="49" x14ac:dyDescent="0.25">
      <c r="A3401" s="6">
        <f t="shared" si="212"/>
        <v>103.75000000000001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42026.587094907409</v>
      </c>
      <c r="T3401" s="10">
        <f t="shared" si="215"/>
        <v>42056.587094907409</v>
      </c>
    </row>
    <row r="3402" spans="1:20" ht="49" x14ac:dyDescent="0.25">
      <c r="A3402" s="6">
        <f t="shared" si="212"/>
        <v>100.41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41834.620532407404</v>
      </c>
      <c r="T3402" s="10">
        <f t="shared" si="215"/>
        <v>41879.620532407404</v>
      </c>
    </row>
    <row r="3403" spans="1:20" ht="49" x14ac:dyDescent="0.25">
      <c r="A3403" s="6">
        <f t="shared" si="212"/>
        <v>101.86206896551724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42193.3905787037</v>
      </c>
      <c r="T3403" s="10">
        <f t="shared" si="215"/>
        <v>42223.3905787037</v>
      </c>
    </row>
    <row r="3404" spans="1:20" ht="49" x14ac:dyDescent="0.25">
      <c r="A3404" s="6">
        <f t="shared" si="212"/>
        <v>109.76666666666665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42290.285219907404</v>
      </c>
      <c r="T3404" s="10">
        <f t="shared" si="215"/>
        <v>42319.771527777775</v>
      </c>
    </row>
    <row r="3405" spans="1:20" ht="49" x14ac:dyDescent="0.25">
      <c r="A3405" s="6">
        <f t="shared" si="212"/>
        <v>100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42150.128749999996</v>
      </c>
      <c r="T3405" s="10">
        <f t="shared" si="215"/>
        <v>42180.128749999996</v>
      </c>
    </row>
    <row r="3406" spans="1:20" ht="49" x14ac:dyDescent="0.25">
      <c r="A3406" s="6">
        <f t="shared" si="212"/>
        <v>122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42152.170162037037</v>
      </c>
      <c r="T3406" s="10">
        <f t="shared" si="215"/>
        <v>42172.170162037037</v>
      </c>
    </row>
    <row r="3407" spans="1:20" ht="49" x14ac:dyDescent="0.25">
      <c r="A3407" s="6">
        <f t="shared" si="212"/>
        <v>137.57142857142856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42409.683865740742</v>
      </c>
      <c r="T3407" s="10">
        <f t="shared" si="215"/>
        <v>42430.665972222218</v>
      </c>
    </row>
    <row r="3408" spans="1:20" ht="33" x14ac:dyDescent="0.25">
      <c r="A3408" s="6">
        <f t="shared" si="212"/>
        <v>100.31000000000002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41791.159444444442</v>
      </c>
      <c r="T3408" s="10">
        <f t="shared" si="215"/>
        <v>41836.159444444442</v>
      </c>
    </row>
    <row r="3409" spans="1:20" ht="65" x14ac:dyDescent="0.25">
      <c r="A3409" s="6">
        <f t="shared" si="212"/>
        <v>107.1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41796.08899305555</v>
      </c>
      <c r="T3409" s="10">
        <f t="shared" si="215"/>
        <v>41826.08899305555</v>
      </c>
    </row>
    <row r="3410" spans="1:20" ht="49" x14ac:dyDescent="0.25">
      <c r="A3410" s="6">
        <f t="shared" si="212"/>
        <v>211.00000000000003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41808.65861111111</v>
      </c>
      <c r="T3410" s="10">
        <f t="shared" si="215"/>
        <v>41838.65861111111</v>
      </c>
    </row>
    <row r="3411" spans="1:20" ht="49" x14ac:dyDescent="0.25">
      <c r="A3411" s="6">
        <f t="shared" si="212"/>
        <v>123.6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42544.480995370373</v>
      </c>
      <c r="T3411" s="10">
        <f t="shared" si="215"/>
        <v>42582.540277777771</v>
      </c>
    </row>
    <row r="3412" spans="1:20" ht="49" x14ac:dyDescent="0.25">
      <c r="A3412" s="6">
        <f t="shared" si="212"/>
        <v>108.5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42499.70821759259</v>
      </c>
      <c r="T3412" s="10">
        <f t="shared" si="215"/>
        <v>42526.958333333336</v>
      </c>
    </row>
    <row r="3413" spans="1:20" ht="49" x14ac:dyDescent="0.25">
      <c r="A3413" s="6">
        <f t="shared" si="212"/>
        <v>103.56666666666668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42264.689490740733</v>
      </c>
      <c r="T3413" s="10">
        <f t="shared" si="215"/>
        <v>42284.689490740733</v>
      </c>
    </row>
    <row r="3414" spans="1:20" ht="49" x14ac:dyDescent="0.25">
      <c r="A3414" s="6">
        <f t="shared" si="212"/>
        <v>100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41879.625717592593</v>
      </c>
      <c r="T3414" s="10">
        <f t="shared" si="215"/>
        <v>41909.625717592593</v>
      </c>
    </row>
    <row r="3415" spans="1:20" ht="49" x14ac:dyDescent="0.25">
      <c r="A3415" s="6">
        <f t="shared" si="212"/>
        <v>130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42053.399745370371</v>
      </c>
      <c r="T3415" s="10">
        <f t="shared" si="215"/>
        <v>42062.874305555553</v>
      </c>
    </row>
    <row r="3416" spans="1:20" ht="49" x14ac:dyDescent="0.25">
      <c r="A3416" s="6">
        <f t="shared" si="212"/>
        <v>103.49999999999999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42675.499131944445</v>
      </c>
      <c r="T3416" s="10">
        <f t="shared" si="215"/>
        <v>42704.999305555553</v>
      </c>
    </row>
    <row r="3417" spans="1:20" ht="33" x14ac:dyDescent="0.25">
      <c r="A3417" s="6">
        <f t="shared" si="212"/>
        <v>100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42466.810833333329</v>
      </c>
      <c r="T3417" s="10">
        <f t="shared" si="215"/>
        <v>42477.645833333336</v>
      </c>
    </row>
    <row r="3418" spans="1:20" ht="49" x14ac:dyDescent="0.25">
      <c r="A3418" s="6">
        <f t="shared" si="212"/>
        <v>119.6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42089.079224537032</v>
      </c>
      <c r="T3418" s="10">
        <f t="shared" si="215"/>
        <v>42117.437499999993</v>
      </c>
    </row>
    <row r="3419" spans="1:20" ht="49" x14ac:dyDescent="0.25">
      <c r="A3419" s="6">
        <f t="shared" si="212"/>
        <v>100.00058823529412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41894.580416666664</v>
      </c>
      <c r="T3419" s="10">
        <f t="shared" si="215"/>
        <v>41937.696527777778</v>
      </c>
    </row>
    <row r="3420" spans="1:20" ht="49" x14ac:dyDescent="0.25">
      <c r="A3420" s="6">
        <f t="shared" si="212"/>
        <v>100.875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41752.501238425924</v>
      </c>
      <c r="T3420" s="10">
        <f t="shared" si="215"/>
        <v>41782.501238425924</v>
      </c>
    </row>
    <row r="3421" spans="1:20" ht="65" x14ac:dyDescent="0.25">
      <c r="A3421" s="6">
        <f t="shared" si="212"/>
        <v>106.54545454545455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42448.488252314812</v>
      </c>
      <c r="T3421" s="10">
        <f t="shared" si="215"/>
        <v>42466.562499999993</v>
      </c>
    </row>
    <row r="3422" spans="1:20" ht="49" x14ac:dyDescent="0.25">
      <c r="A3422" s="6">
        <f t="shared" si="212"/>
        <v>138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42404.756967592592</v>
      </c>
      <c r="T3422" s="10">
        <f t="shared" si="215"/>
        <v>42413.666666666664</v>
      </c>
    </row>
    <row r="3423" spans="1:20" ht="49" x14ac:dyDescent="0.25">
      <c r="A3423" s="6">
        <f t="shared" si="212"/>
        <v>101.15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42037.457905092589</v>
      </c>
      <c r="T3423" s="10">
        <f t="shared" si="215"/>
        <v>42067.457905092589</v>
      </c>
    </row>
    <row r="3424" spans="1:20" ht="49" x14ac:dyDescent="0.25">
      <c r="A3424" s="6">
        <f t="shared" si="212"/>
        <v>109.1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42323.228888888887</v>
      </c>
      <c r="T3424" s="10">
        <f t="shared" si="215"/>
        <v>42351.666666666664</v>
      </c>
    </row>
    <row r="3425" spans="1:20" ht="49" x14ac:dyDescent="0.25">
      <c r="A3425" s="6">
        <f t="shared" si="212"/>
        <v>140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42088.578020833331</v>
      </c>
      <c r="T3425" s="10">
        <f t="shared" si="215"/>
        <v>42118.578020833331</v>
      </c>
    </row>
    <row r="3426" spans="1:20" ht="49" x14ac:dyDescent="0.25">
      <c r="A3426" s="6">
        <f t="shared" si="212"/>
        <v>103.58333333333334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42018.343564814808</v>
      </c>
      <c r="T3426" s="10">
        <f t="shared" si="215"/>
        <v>42039.957638888889</v>
      </c>
    </row>
    <row r="3427" spans="1:20" ht="49" x14ac:dyDescent="0.25">
      <c r="A3427" s="6">
        <f t="shared" si="212"/>
        <v>102.97033333333331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41884.28398148148</v>
      </c>
      <c r="T3427" s="10">
        <f t="shared" si="215"/>
        <v>41916.28398148148</v>
      </c>
    </row>
    <row r="3428" spans="1:20" ht="49" x14ac:dyDescent="0.25">
      <c r="A3428" s="6">
        <f t="shared" si="212"/>
        <v>108.13333333333333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41883.723414351851</v>
      </c>
      <c r="T3428" s="10">
        <f t="shared" si="215"/>
        <v>41902.75</v>
      </c>
    </row>
    <row r="3429" spans="1:20" ht="49" x14ac:dyDescent="0.25">
      <c r="A3429" s="6">
        <f t="shared" si="212"/>
        <v>100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41792.311944444438</v>
      </c>
      <c r="T3429" s="10">
        <f t="shared" si="215"/>
        <v>41822.311944444438</v>
      </c>
    </row>
    <row r="3430" spans="1:20" ht="49" x14ac:dyDescent="0.25">
      <c r="A3430" s="6">
        <f t="shared" si="212"/>
        <v>102.75000000000001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42038.387118055551</v>
      </c>
      <c r="T3430" s="10">
        <f t="shared" si="215"/>
        <v>42063.374999999993</v>
      </c>
    </row>
    <row r="3431" spans="1:20" ht="49" x14ac:dyDescent="0.25">
      <c r="A3431" s="6">
        <f t="shared" si="212"/>
        <v>130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42661.688206018516</v>
      </c>
      <c r="T3431" s="10">
        <f t="shared" si="215"/>
        <v>42675.688206018516</v>
      </c>
    </row>
    <row r="3432" spans="1:20" ht="49" x14ac:dyDescent="0.25">
      <c r="A3432" s="6">
        <f t="shared" si="212"/>
        <v>108.54949999999999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41820.612280092588</v>
      </c>
      <c r="T3432" s="10">
        <f t="shared" si="215"/>
        <v>41850.612280092588</v>
      </c>
    </row>
    <row r="3433" spans="1:20" ht="49" x14ac:dyDescent="0.25">
      <c r="A3433" s="6">
        <f t="shared" si="212"/>
        <v>100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41839.397604166668</v>
      </c>
      <c r="T3433" s="10">
        <f t="shared" si="215"/>
        <v>41869.397604166668</v>
      </c>
    </row>
    <row r="3434" spans="1:20" ht="49" x14ac:dyDescent="0.25">
      <c r="A3434" s="6">
        <f t="shared" si="212"/>
        <v>109.65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42380.247847222221</v>
      </c>
      <c r="T3434" s="10">
        <f t="shared" si="215"/>
        <v>42405.583333333336</v>
      </c>
    </row>
    <row r="3435" spans="1:20" ht="49" x14ac:dyDescent="0.25">
      <c r="A3435" s="6">
        <f t="shared" si="212"/>
        <v>100.26315789473684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41775.729803240742</v>
      </c>
      <c r="T3435" s="10">
        <f t="shared" si="215"/>
        <v>41806.791666666664</v>
      </c>
    </row>
    <row r="3436" spans="1:20" ht="49" x14ac:dyDescent="0.25">
      <c r="A3436" s="6">
        <f t="shared" si="212"/>
        <v>105.55000000000001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41800.047094907408</v>
      </c>
      <c r="T3436" s="10">
        <f t="shared" si="215"/>
        <v>41830.047094907408</v>
      </c>
    </row>
    <row r="3437" spans="1:20" ht="49" x14ac:dyDescent="0.25">
      <c r="A3437" s="6">
        <f t="shared" si="212"/>
        <v>112.00000000000001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42572.283483796295</v>
      </c>
      <c r="T3437" s="10">
        <f t="shared" si="215"/>
        <v>42588.791666666664</v>
      </c>
    </row>
    <row r="3438" spans="1:20" ht="49" x14ac:dyDescent="0.25">
      <c r="A3438" s="6">
        <f t="shared" si="212"/>
        <v>105.89999999999999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41851.208252314813</v>
      </c>
      <c r="T3438" s="10">
        <f t="shared" si="215"/>
        <v>41872.352777777778</v>
      </c>
    </row>
    <row r="3439" spans="1:20" ht="49" x14ac:dyDescent="0.25">
      <c r="A3439" s="6">
        <f t="shared" si="212"/>
        <v>101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42205.377546296295</v>
      </c>
      <c r="T3439" s="10">
        <f t="shared" si="215"/>
        <v>42235.377546296295</v>
      </c>
    </row>
    <row r="3440" spans="1:20" ht="49" x14ac:dyDescent="0.25">
      <c r="A3440" s="6">
        <f t="shared" si="212"/>
        <v>104.2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42100.594525462955</v>
      </c>
      <c r="T3440" s="10">
        <f t="shared" si="215"/>
        <v>42126.541666666664</v>
      </c>
    </row>
    <row r="3441" spans="1:20" ht="33" x14ac:dyDescent="0.25">
      <c r="A3441" s="6">
        <f t="shared" si="212"/>
        <v>134.67833333333334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42374.577893518515</v>
      </c>
      <c r="T3441" s="10">
        <f t="shared" si="215"/>
        <v>42387.874305555553</v>
      </c>
    </row>
    <row r="3442" spans="1:20" ht="49" x14ac:dyDescent="0.25">
      <c r="A3442" s="6">
        <f t="shared" si="212"/>
        <v>105.2184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41808.789675925924</v>
      </c>
      <c r="T3442" s="10">
        <f t="shared" si="215"/>
        <v>41831.34375</v>
      </c>
    </row>
    <row r="3443" spans="1:20" ht="49" x14ac:dyDescent="0.25">
      <c r="A3443" s="6">
        <f t="shared" si="212"/>
        <v>102.60000000000001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42294.096307870372</v>
      </c>
      <c r="T3443" s="10">
        <f t="shared" si="215"/>
        <v>42321.511805555558</v>
      </c>
    </row>
    <row r="3444" spans="1:20" ht="49" x14ac:dyDescent="0.25">
      <c r="A3444" s="6">
        <f t="shared" si="212"/>
        <v>100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42124.50777777777</v>
      </c>
      <c r="T3444" s="10">
        <f t="shared" si="215"/>
        <v>42154.50777777777</v>
      </c>
    </row>
    <row r="3445" spans="1:20" ht="49" x14ac:dyDescent="0.25">
      <c r="A3445" s="6">
        <f t="shared" si="212"/>
        <v>185.5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41861.191504629627</v>
      </c>
      <c r="T3445" s="10">
        <f t="shared" si="215"/>
        <v>41891.191504629627</v>
      </c>
    </row>
    <row r="3446" spans="1:20" ht="49" x14ac:dyDescent="0.25">
      <c r="A3446" s="6">
        <f t="shared" si="212"/>
        <v>288.99999999999994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42520.95817129629</v>
      </c>
      <c r="T3446" s="10">
        <f t="shared" si="215"/>
        <v>42529.249305555553</v>
      </c>
    </row>
    <row r="3447" spans="1:20" ht="49" x14ac:dyDescent="0.25">
      <c r="A3447" s="6">
        <f t="shared" si="212"/>
        <v>100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42272.197175925925</v>
      </c>
      <c r="T3447" s="10">
        <f t="shared" si="215"/>
        <v>42300.197175925925</v>
      </c>
    </row>
    <row r="3448" spans="1:20" ht="49" x14ac:dyDescent="0.25">
      <c r="A3448" s="6">
        <f t="shared" si="212"/>
        <v>108.2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42016.499131944445</v>
      </c>
      <c r="T3448" s="10">
        <f t="shared" si="215"/>
        <v>42040.180555555555</v>
      </c>
    </row>
    <row r="3449" spans="1:20" ht="33" x14ac:dyDescent="0.25">
      <c r="A3449" s="6">
        <f t="shared" si="212"/>
        <v>107.80000000000001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42402.555694444447</v>
      </c>
      <c r="T3449" s="10">
        <f t="shared" si="215"/>
        <v>42447.514027777775</v>
      </c>
    </row>
    <row r="3450" spans="1:20" ht="49" x14ac:dyDescent="0.25">
      <c r="A3450" s="6">
        <f t="shared" si="212"/>
        <v>109.76190476190477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41959.785752314812</v>
      </c>
      <c r="T3450" s="10">
        <f t="shared" si="215"/>
        <v>41989.785752314812</v>
      </c>
    </row>
    <row r="3451" spans="1:20" ht="49" x14ac:dyDescent="0.25">
      <c r="A3451" s="6">
        <f t="shared" si="212"/>
        <v>170.625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42531.719189814808</v>
      </c>
      <c r="T3451" s="10">
        <f t="shared" si="215"/>
        <v>42559.833333333336</v>
      </c>
    </row>
    <row r="3452" spans="1:20" ht="49" x14ac:dyDescent="0.25">
      <c r="A3452" s="6">
        <f t="shared" si="212"/>
        <v>152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42036.371192129627</v>
      </c>
      <c r="T3452" s="10">
        <f t="shared" si="215"/>
        <v>42096.329525462956</v>
      </c>
    </row>
    <row r="3453" spans="1:20" ht="49" x14ac:dyDescent="0.25">
      <c r="A3453" s="6">
        <f t="shared" si="212"/>
        <v>101.23076923076924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42088.390358796292</v>
      </c>
      <c r="T3453" s="10">
        <f t="shared" si="215"/>
        <v>42115.390358796292</v>
      </c>
    </row>
    <row r="3454" spans="1:20" ht="49" x14ac:dyDescent="0.25">
      <c r="A3454" s="6">
        <f t="shared" si="212"/>
        <v>153.19999999999999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41820.305856481478</v>
      </c>
      <c r="T3454" s="10">
        <f t="shared" si="215"/>
        <v>41842.832638888889</v>
      </c>
    </row>
    <row r="3455" spans="1:20" ht="49" x14ac:dyDescent="0.25">
      <c r="A3455" s="6">
        <f t="shared" si="212"/>
        <v>128.33333333333331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42535.645324074074</v>
      </c>
      <c r="T3455" s="10">
        <f t="shared" si="215"/>
        <v>42595.645324074074</v>
      </c>
    </row>
    <row r="3456" spans="1:20" ht="49" x14ac:dyDescent="0.25">
      <c r="A3456" s="6">
        <f t="shared" si="212"/>
        <v>100.71428571428571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41821.365266203698</v>
      </c>
      <c r="T3456" s="10">
        <f t="shared" si="215"/>
        <v>41851.365266203698</v>
      </c>
    </row>
    <row r="3457" spans="1:20" ht="49" x14ac:dyDescent="0.25">
      <c r="A3457" s="6">
        <f t="shared" si="212"/>
        <v>100.64999999999999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42626.416979166665</v>
      </c>
      <c r="T3457" s="10">
        <f t="shared" si="215"/>
        <v>42656.416979166665</v>
      </c>
    </row>
    <row r="3458" spans="1:20" ht="49" x14ac:dyDescent="0.25">
      <c r="A3458" s="6">
        <f t="shared" si="212"/>
        <v>191.3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41820.872303240736</v>
      </c>
      <c r="T3458" s="10">
        <f t="shared" si="215"/>
        <v>41851.957638888889</v>
      </c>
    </row>
    <row r="3459" spans="1:20" ht="33" x14ac:dyDescent="0.25">
      <c r="A3459" s="6">
        <f t="shared" ref="A3459:A3522" si="216">((F3459-E3459)/E3459+1)*100</f>
        <v>140.20000000000002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>
        <f t="shared" ref="P3459:P3522" si="217">F3459/M3459</f>
        <v>50.981818181818184</v>
      </c>
      <c r="Q3459" t="s">
        <v>8317</v>
      </c>
      <c r="R3459" t="s">
        <v>8318</v>
      </c>
      <c r="S3459" s="10">
        <f t="shared" ref="S3459:S3522" si="218">(((K3459/60)/60)/24)+DATE(1970,1,1)+(-8/24)</f>
        <v>42016.373344907406</v>
      </c>
      <c r="T3459" s="10">
        <f t="shared" ref="T3459:T3522" si="219">(((J3459/60)/60)/24)+DATE(1970,1,1)+(-8/24)</f>
        <v>42046.915972222218</v>
      </c>
    </row>
    <row r="3460" spans="1:20" ht="49" x14ac:dyDescent="0.25">
      <c r="A3460" s="6">
        <f t="shared" si="216"/>
        <v>124.33537832310839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42010.869247685179</v>
      </c>
      <c r="T3460" s="10">
        <f t="shared" si="219"/>
        <v>42037.852083333331</v>
      </c>
    </row>
    <row r="3461" spans="1:20" ht="49" x14ac:dyDescent="0.25">
      <c r="A3461" s="6">
        <f t="shared" si="216"/>
        <v>126.2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42480.146527777775</v>
      </c>
      <c r="T3461" s="10">
        <f t="shared" si="219"/>
        <v>42510.146527777775</v>
      </c>
    </row>
    <row r="3462" spans="1:20" ht="49" x14ac:dyDescent="0.25">
      <c r="A3462" s="6">
        <f t="shared" si="216"/>
        <v>190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41852.193888888884</v>
      </c>
      <c r="T3462" s="10">
        <f t="shared" si="219"/>
        <v>41866.193888888884</v>
      </c>
    </row>
    <row r="3463" spans="1:20" ht="49" x14ac:dyDescent="0.25">
      <c r="A3463" s="6">
        <f t="shared" si="216"/>
        <v>139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42643.299525462957</v>
      </c>
      <c r="T3463" s="10">
        <f t="shared" si="219"/>
        <v>42671.791666666664</v>
      </c>
    </row>
    <row r="3464" spans="1:20" ht="49" x14ac:dyDescent="0.25">
      <c r="A3464" s="6">
        <f t="shared" si="216"/>
        <v>202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42179.565138888887</v>
      </c>
      <c r="T3464" s="10">
        <f t="shared" si="219"/>
        <v>42195.416666666664</v>
      </c>
    </row>
    <row r="3465" spans="1:20" ht="49" x14ac:dyDescent="0.25">
      <c r="A3465" s="6">
        <f t="shared" si="216"/>
        <v>103.38000000000001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42612.585474537038</v>
      </c>
      <c r="T3465" s="10">
        <f t="shared" si="219"/>
        <v>42653.832638888889</v>
      </c>
    </row>
    <row r="3466" spans="1:20" ht="49" x14ac:dyDescent="0.25">
      <c r="A3466" s="6">
        <f t="shared" si="216"/>
        <v>102.3236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42574.796724537031</v>
      </c>
      <c r="T3466" s="10">
        <f t="shared" si="219"/>
        <v>42604.796724537031</v>
      </c>
    </row>
    <row r="3467" spans="1:20" ht="49" x14ac:dyDescent="0.25">
      <c r="A3467" s="6">
        <f t="shared" si="216"/>
        <v>103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42200.292499999996</v>
      </c>
      <c r="T3467" s="10">
        <f t="shared" si="219"/>
        <v>42225.333333333336</v>
      </c>
    </row>
    <row r="3468" spans="1:20" ht="33" x14ac:dyDescent="0.25">
      <c r="A3468" s="6">
        <f t="shared" si="216"/>
        <v>127.14285714285714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42419.685763888883</v>
      </c>
      <c r="T3468" s="10">
        <f t="shared" si="219"/>
        <v>42479.644097222219</v>
      </c>
    </row>
    <row r="3469" spans="1:20" ht="18" x14ac:dyDescent="0.25">
      <c r="A3469" s="6">
        <f t="shared" si="216"/>
        <v>101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42053.338333333326</v>
      </c>
      <c r="T3469" s="10">
        <f t="shared" si="219"/>
        <v>42083.296666666669</v>
      </c>
    </row>
    <row r="3470" spans="1:20" ht="49" x14ac:dyDescent="0.25">
      <c r="A3470" s="6">
        <f t="shared" si="216"/>
        <v>121.78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42605.432048611103</v>
      </c>
      <c r="T3470" s="10">
        <f t="shared" si="219"/>
        <v>42633.791666666664</v>
      </c>
    </row>
    <row r="3471" spans="1:20" ht="49" x14ac:dyDescent="0.25">
      <c r="A3471" s="6">
        <f t="shared" si="216"/>
        <v>113.39285714285714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42458.308391203704</v>
      </c>
      <c r="T3471" s="10">
        <f t="shared" si="219"/>
        <v>42488.308391203704</v>
      </c>
    </row>
    <row r="3472" spans="1:20" ht="33" x14ac:dyDescent="0.25">
      <c r="A3472" s="6">
        <f t="shared" si="216"/>
        <v>150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42528.688680555548</v>
      </c>
      <c r="T3472" s="10">
        <f t="shared" si="219"/>
        <v>42566.568055555552</v>
      </c>
    </row>
    <row r="3473" spans="1:20" ht="49" x14ac:dyDescent="0.25">
      <c r="A3473" s="6">
        <f t="shared" si="216"/>
        <v>214.6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41841.487152777772</v>
      </c>
      <c r="T3473" s="10">
        <f t="shared" si="219"/>
        <v>41882.5</v>
      </c>
    </row>
    <row r="3474" spans="1:20" ht="49" x14ac:dyDescent="0.25">
      <c r="A3474" s="6">
        <f t="shared" si="216"/>
        <v>102.05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41927.837164351848</v>
      </c>
      <c r="T3474" s="10">
        <f t="shared" si="219"/>
        <v>41948.915972222218</v>
      </c>
    </row>
    <row r="3475" spans="1:20" ht="49" x14ac:dyDescent="0.25">
      <c r="A3475" s="6">
        <f t="shared" si="216"/>
        <v>100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42062.501111111109</v>
      </c>
      <c r="T3475" s="10">
        <f t="shared" si="219"/>
        <v>42083.518749999996</v>
      </c>
    </row>
    <row r="3476" spans="1:20" ht="49" x14ac:dyDescent="0.25">
      <c r="A3476" s="6">
        <f t="shared" si="216"/>
        <v>101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42541.168182870366</v>
      </c>
      <c r="T3476" s="10">
        <f t="shared" si="219"/>
        <v>42571.168182870366</v>
      </c>
    </row>
    <row r="3477" spans="1:20" ht="49" x14ac:dyDescent="0.25">
      <c r="A3477" s="6">
        <f t="shared" si="216"/>
        <v>113.33333333333333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41918.547499999993</v>
      </c>
      <c r="T3477" s="10">
        <f t="shared" si="219"/>
        <v>41945.666666666664</v>
      </c>
    </row>
    <row r="3478" spans="1:20" ht="49" x14ac:dyDescent="0.25">
      <c r="A3478" s="6">
        <f t="shared" si="216"/>
        <v>104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41920.946643518517</v>
      </c>
      <c r="T3478" s="10">
        <f t="shared" si="219"/>
        <v>41938.791666666664</v>
      </c>
    </row>
    <row r="3479" spans="1:20" ht="49" x14ac:dyDescent="0.25">
      <c r="A3479" s="6">
        <f t="shared" si="216"/>
        <v>115.33333333333333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42128.403275462959</v>
      </c>
      <c r="T3479" s="10">
        <f t="shared" si="219"/>
        <v>42140.791666666664</v>
      </c>
    </row>
    <row r="3480" spans="1:20" ht="49" x14ac:dyDescent="0.25">
      <c r="A3480" s="6">
        <f t="shared" si="216"/>
        <v>112.85000000000001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42053.583587962967</v>
      </c>
      <c r="T3480" s="10">
        <f t="shared" si="219"/>
        <v>42079.541666666664</v>
      </c>
    </row>
    <row r="3481" spans="1:20" ht="49" x14ac:dyDescent="0.25">
      <c r="A3481" s="6">
        <f t="shared" si="216"/>
        <v>127.86666666666666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41781.521759259253</v>
      </c>
      <c r="T3481" s="10">
        <f t="shared" si="219"/>
        <v>41811.521759259253</v>
      </c>
    </row>
    <row r="3482" spans="1:20" ht="49" x14ac:dyDescent="0.25">
      <c r="A3482" s="6">
        <f t="shared" si="216"/>
        <v>142.66666666666669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42170.984108796292</v>
      </c>
      <c r="T3482" s="10">
        <f t="shared" si="219"/>
        <v>42195.541666666664</v>
      </c>
    </row>
    <row r="3483" spans="1:20" ht="49" x14ac:dyDescent="0.25">
      <c r="A3483" s="6">
        <f t="shared" si="216"/>
        <v>118.8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41988.914212962954</v>
      </c>
      <c r="T3483" s="10">
        <f t="shared" si="219"/>
        <v>42005.914212962954</v>
      </c>
    </row>
    <row r="3484" spans="1:20" ht="49" x14ac:dyDescent="0.25">
      <c r="A3484" s="6">
        <f t="shared" si="216"/>
        <v>138.33333333333334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41796.438263888886</v>
      </c>
      <c r="T3484" s="10">
        <f t="shared" si="219"/>
        <v>41826.438263888886</v>
      </c>
    </row>
    <row r="3485" spans="1:20" ht="49" x14ac:dyDescent="0.25">
      <c r="A3485" s="6">
        <f t="shared" si="216"/>
        <v>159.94029850746267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41793.335428240738</v>
      </c>
      <c r="T3485" s="10">
        <f t="shared" si="219"/>
        <v>41823.335428240738</v>
      </c>
    </row>
    <row r="3486" spans="1:20" ht="49" x14ac:dyDescent="0.25">
      <c r="A3486" s="6">
        <f t="shared" si="216"/>
        <v>114.24000000000001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42506.427071759252</v>
      </c>
      <c r="T3486" s="10">
        <f t="shared" si="219"/>
        <v>42536.427071759252</v>
      </c>
    </row>
    <row r="3487" spans="1:20" ht="49" x14ac:dyDescent="0.25">
      <c r="A3487" s="6">
        <f t="shared" si="216"/>
        <v>100.60606060606061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42372.359722222223</v>
      </c>
      <c r="T3487" s="10">
        <f t="shared" si="219"/>
        <v>42402.359722222223</v>
      </c>
    </row>
    <row r="3488" spans="1:20" ht="49" x14ac:dyDescent="0.25">
      <c r="A3488" s="6">
        <f t="shared" si="216"/>
        <v>155.20000000000002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42126.541678240734</v>
      </c>
      <c r="T3488" s="10">
        <f t="shared" si="219"/>
        <v>42157.957638888889</v>
      </c>
    </row>
    <row r="3489" spans="1:20" ht="49" x14ac:dyDescent="0.25">
      <c r="A3489" s="6">
        <f t="shared" si="216"/>
        <v>127.75000000000001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42149.607083333329</v>
      </c>
      <c r="T3489" s="10">
        <f t="shared" si="219"/>
        <v>42179.607083333329</v>
      </c>
    </row>
    <row r="3490" spans="1:20" ht="49" x14ac:dyDescent="0.25">
      <c r="A3490" s="6">
        <f t="shared" si="216"/>
        <v>121.2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42087.43472222222</v>
      </c>
      <c r="T3490" s="10">
        <f t="shared" si="219"/>
        <v>42111.333333333336</v>
      </c>
    </row>
    <row r="3491" spans="1:20" ht="49" x14ac:dyDescent="0.25">
      <c r="A3491" s="6">
        <f t="shared" si="216"/>
        <v>112.7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41753.302442129629</v>
      </c>
      <c r="T3491" s="10">
        <f t="shared" si="219"/>
        <v>41783.541666666664</v>
      </c>
    </row>
    <row r="3492" spans="1:20" ht="49" x14ac:dyDescent="0.25">
      <c r="A3492" s="6">
        <f t="shared" si="216"/>
        <v>127.49999999999999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42443.469027777777</v>
      </c>
      <c r="T3492" s="10">
        <f t="shared" si="219"/>
        <v>42473.469027777777</v>
      </c>
    </row>
    <row r="3493" spans="1:20" ht="49" x14ac:dyDescent="0.25">
      <c r="A3493" s="6">
        <f t="shared" si="216"/>
        <v>158.19999999999999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42120.916481481479</v>
      </c>
      <c r="T3493" s="10">
        <f t="shared" si="219"/>
        <v>42141.916481481479</v>
      </c>
    </row>
    <row r="3494" spans="1:20" ht="49" x14ac:dyDescent="0.25">
      <c r="A3494" s="6">
        <f t="shared" si="216"/>
        <v>105.26894736842105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42267.675891203697</v>
      </c>
      <c r="T3494" s="10">
        <f t="shared" si="219"/>
        <v>42302.675891203697</v>
      </c>
    </row>
    <row r="3495" spans="1:20" ht="49" x14ac:dyDescent="0.25">
      <c r="A3495" s="6">
        <f t="shared" si="216"/>
        <v>100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41848.532824074071</v>
      </c>
      <c r="T3495" s="10">
        <f t="shared" si="219"/>
        <v>41867.882638888885</v>
      </c>
    </row>
    <row r="3496" spans="1:20" ht="49" x14ac:dyDescent="0.25">
      <c r="A3496" s="6">
        <f t="shared" si="216"/>
        <v>100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42688.881655092591</v>
      </c>
      <c r="T3496" s="10">
        <f t="shared" si="219"/>
        <v>42699.916666666664</v>
      </c>
    </row>
    <row r="3497" spans="1:20" ht="49" x14ac:dyDescent="0.25">
      <c r="A3497" s="6">
        <f t="shared" si="216"/>
        <v>106.86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41915.429502314815</v>
      </c>
      <c r="T3497" s="10">
        <f t="shared" si="219"/>
        <v>41944.387499999997</v>
      </c>
    </row>
    <row r="3498" spans="1:20" ht="49" x14ac:dyDescent="0.25">
      <c r="A3498" s="6">
        <f t="shared" si="216"/>
        <v>124.4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42584.513495370367</v>
      </c>
      <c r="T3498" s="10">
        <f t="shared" si="219"/>
        <v>42624.513495370367</v>
      </c>
    </row>
    <row r="3499" spans="1:20" ht="49" x14ac:dyDescent="0.25">
      <c r="A3499" s="6">
        <f t="shared" si="216"/>
        <v>108.70406189555126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42511.408611111103</v>
      </c>
      <c r="T3499" s="10">
        <f t="shared" si="219"/>
        <v>42523.583333333336</v>
      </c>
    </row>
    <row r="3500" spans="1:20" ht="49" x14ac:dyDescent="0.25">
      <c r="A3500" s="6">
        <f t="shared" si="216"/>
        <v>102.42424242424242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42458.825277777774</v>
      </c>
      <c r="T3500" s="10">
        <f t="shared" si="219"/>
        <v>42518.572222222218</v>
      </c>
    </row>
    <row r="3501" spans="1:20" ht="49" x14ac:dyDescent="0.25">
      <c r="A3501" s="6">
        <f t="shared" si="216"/>
        <v>105.5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42131.702835648146</v>
      </c>
      <c r="T3501" s="10">
        <f t="shared" si="219"/>
        <v>42185.957638888889</v>
      </c>
    </row>
    <row r="3502" spans="1:20" ht="49" x14ac:dyDescent="0.25">
      <c r="A3502" s="6">
        <f t="shared" si="216"/>
        <v>106.3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42419.586087962954</v>
      </c>
      <c r="T3502" s="10">
        <f t="shared" si="219"/>
        <v>42435.874305555553</v>
      </c>
    </row>
    <row r="3503" spans="1:20" ht="49" x14ac:dyDescent="0.25">
      <c r="A3503" s="6">
        <f t="shared" si="216"/>
        <v>100.66666666666666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42233.430497685178</v>
      </c>
      <c r="T3503" s="10">
        <f t="shared" si="219"/>
        <v>42258.430497685178</v>
      </c>
    </row>
    <row r="3504" spans="1:20" ht="49" x14ac:dyDescent="0.25">
      <c r="A3504" s="6">
        <f t="shared" si="216"/>
        <v>105.4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42430.506064814814</v>
      </c>
      <c r="T3504" s="10">
        <f t="shared" si="219"/>
        <v>42444.832638888889</v>
      </c>
    </row>
    <row r="3505" spans="1:20" ht="49" x14ac:dyDescent="0.25">
      <c r="A3505" s="6">
        <f t="shared" si="216"/>
        <v>107.56000000000002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42545.144999999997</v>
      </c>
      <c r="T3505" s="10">
        <f t="shared" si="219"/>
        <v>42575.144999999997</v>
      </c>
    </row>
    <row r="3506" spans="1:20" ht="49" x14ac:dyDescent="0.25">
      <c r="A3506" s="6">
        <f t="shared" si="216"/>
        <v>100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42297.415405092594</v>
      </c>
      <c r="T3506" s="10">
        <f t="shared" si="219"/>
        <v>42327.457071759258</v>
      </c>
    </row>
    <row r="3507" spans="1:20" ht="97" x14ac:dyDescent="0.25">
      <c r="A3507" s="6">
        <f t="shared" si="216"/>
        <v>103.76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41760.602372685185</v>
      </c>
      <c r="T3507" s="10">
        <f t="shared" si="219"/>
        <v>41771.833333333328</v>
      </c>
    </row>
    <row r="3508" spans="1:20" ht="49" x14ac:dyDescent="0.25">
      <c r="A3508" s="6">
        <f t="shared" si="216"/>
        <v>101.49999999999999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41829.400925925926</v>
      </c>
      <c r="T3508" s="10">
        <f t="shared" si="219"/>
        <v>41874.400925925926</v>
      </c>
    </row>
    <row r="3509" spans="1:20" ht="33" x14ac:dyDescent="0.25">
      <c r="A3509" s="6">
        <f t="shared" si="216"/>
        <v>104.4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42491.589548611104</v>
      </c>
      <c r="T3509" s="10">
        <f t="shared" si="219"/>
        <v>42521.589548611104</v>
      </c>
    </row>
    <row r="3510" spans="1:20" ht="49" x14ac:dyDescent="0.25">
      <c r="A3510" s="6">
        <f t="shared" si="216"/>
        <v>180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42477.396446759252</v>
      </c>
      <c r="T3510" s="10">
        <f t="shared" si="219"/>
        <v>42500.541666666664</v>
      </c>
    </row>
    <row r="3511" spans="1:20" ht="49" x14ac:dyDescent="0.25">
      <c r="A3511" s="6">
        <f t="shared" si="216"/>
        <v>106.33333333333333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41950.526226851849</v>
      </c>
      <c r="T3511" s="10">
        <f t="shared" si="219"/>
        <v>41963.871527777774</v>
      </c>
    </row>
    <row r="3512" spans="1:20" ht="49" x14ac:dyDescent="0.25">
      <c r="A3512" s="6">
        <f t="shared" si="216"/>
        <v>100.55555555555556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41802.287569444445</v>
      </c>
      <c r="T3512" s="10">
        <f t="shared" si="219"/>
        <v>41822.287569444445</v>
      </c>
    </row>
    <row r="3513" spans="1:20" ht="49" x14ac:dyDescent="0.25">
      <c r="A3513" s="6">
        <f t="shared" si="216"/>
        <v>101.2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41927.540451388886</v>
      </c>
      <c r="T3513" s="10">
        <f t="shared" si="219"/>
        <v>41950.4375</v>
      </c>
    </row>
    <row r="3514" spans="1:20" ht="49" x14ac:dyDescent="0.25">
      <c r="A3514" s="6">
        <f t="shared" si="216"/>
        <v>100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42057.203611111108</v>
      </c>
      <c r="T3514" s="10">
        <f t="shared" si="219"/>
        <v>42117.161944444444</v>
      </c>
    </row>
    <row r="3515" spans="1:20" ht="49" x14ac:dyDescent="0.25">
      <c r="A3515" s="6">
        <f t="shared" si="216"/>
        <v>118.39285714285714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41780.762870370367</v>
      </c>
      <c r="T3515" s="10">
        <f t="shared" si="219"/>
        <v>41793.874305555553</v>
      </c>
    </row>
    <row r="3516" spans="1:20" ht="49" x14ac:dyDescent="0.25">
      <c r="A3516" s="6">
        <f t="shared" si="216"/>
        <v>110.00000000000001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42020.513333333329</v>
      </c>
      <c r="T3516" s="10">
        <f t="shared" si="219"/>
        <v>42036.874305555553</v>
      </c>
    </row>
    <row r="3517" spans="1:20" ht="49" x14ac:dyDescent="0.25">
      <c r="A3517" s="6">
        <f t="shared" si="216"/>
        <v>102.66666666666666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42125.439479166664</v>
      </c>
      <c r="T3517" s="10">
        <f t="shared" si="219"/>
        <v>42155.439479166664</v>
      </c>
    </row>
    <row r="3518" spans="1:20" ht="49" x14ac:dyDescent="0.25">
      <c r="A3518" s="6">
        <f t="shared" si="216"/>
        <v>100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41855.676736111105</v>
      </c>
      <c r="T3518" s="10">
        <f t="shared" si="219"/>
        <v>41889.791666666664</v>
      </c>
    </row>
    <row r="3519" spans="1:20" ht="49" x14ac:dyDescent="0.25">
      <c r="A3519" s="6">
        <f t="shared" si="216"/>
        <v>100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41794.484189814815</v>
      </c>
      <c r="T3519" s="10">
        <f t="shared" si="219"/>
        <v>41824.125</v>
      </c>
    </row>
    <row r="3520" spans="1:20" ht="49" x14ac:dyDescent="0.25">
      <c r="A3520" s="6">
        <f t="shared" si="216"/>
        <v>110.04599999999999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41893.450219907405</v>
      </c>
      <c r="T3520" s="10">
        <f t="shared" si="219"/>
        <v>41914.26458333333</v>
      </c>
    </row>
    <row r="3521" spans="1:20" ht="49" x14ac:dyDescent="0.25">
      <c r="A3521" s="6">
        <f t="shared" si="216"/>
        <v>101.35000000000001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42037.265624999993</v>
      </c>
      <c r="T3521" s="10">
        <f t="shared" si="219"/>
        <v>42067.265624999993</v>
      </c>
    </row>
    <row r="3522" spans="1:20" ht="33" x14ac:dyDescent="0.25">
      <c r="A3522" s="6">
        <f t="shared" si="216"/>
        <v>100.75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42227.490879629629</v>
      </c>
      <c r="T3522" s="10">
        <f t="shared" si="219"/>
        <v>42253.240972222215</v>
      </c>
    </row>
    <row r="3523" spans="1:20" ht="49" x14ac:dyDescent="0.25">
      <c r="A3523" s="6">
        <f t="shared" ref="A3523:A3586" si="220">((F3523-E3523)/E3523+1)*100</f>
        <v>169.42857142857144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>
        <f t="shared" ref="P3523:P3586" si="221">F3523/M3523</f>
        <v>45.615384615384613</v>
      </c>
      <c r="Q3523" t="s">
        <v>8317</v>
      </c>
      <c r="R3523" t="s">
        <v>8318</v>
      </c>
      <c r="S3523" s="10">
        <f t="shared" ref="S3523:S3586" si="222">(((K3523/60)/60)/24)+DATE(1970,1,1)+(-8/24)</f>
        <v>41881.028009259258</v>
      </c>
      <c r="T3523" s="10">
        <f t="shared" ref="T3523:T3586" si="223">(((J3523/60)/60)/24)+DATE(1970,1,1)+(-8/24)</f>
        <v>41911.028009259258</v>
      </c>
    </row>
    <row r="3524" spans="1:20" ht="49" x14ac:dyDescent="0.25">
      <c r="A3524" s="6">
        <f t="shared" si="220"/>
        <v>100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42234.456550925919</v>
      </c>
      <c r="T3524" s="10">
        <f t="shared" si="223"/>
        <v>42262.087500000001</v>
      </c>
    </row>
    <row r="3525" spans="1:20" ht="49" x14ac:dyDescent="0.25">
      <c r="A3525" s="6">
        <f t="shared" si="220"/>
        <v>113.65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42581.064212962963</v>
      </c>
      <c r="T3525" s="10">
        <f t="shared" si="223"/>
        <v>42638.624999999993</v>
      </c>
    </row>
    <row r="3526" spans="1:20" ht="49" x14ac:dyDescent="0.25">
      <c r="A3526" s="6">
        <f t="shared" si="220"/>
        <v>101.56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41880.430243055554</v>
      </c>
      <c r="T3526" s="10">
        <f t="shared" si="223"/>
        <v>41894.833333333328</v>
      </c>
    </row>
    <row r="3527" spans="1:20" ht="49" x14ac:dyDescent="0.25">
      <c r="A3527" s="6">
        <f t="shared" si="220"/>
        <v>106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42214.362337962964</v>
      </c>
      <c r="T3527" s="10">
        <f t="shared" si="223"/>
        <v>42225.333333333336</v>
      </c>
    </row>
    <row r="3528" spans="1:20" ht="49" x14ac:dyDescent="0.25">
      <c r="A3528" s="6">
        <f t="shared" si="220"/>
        <v>102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42460.001979166664</v>
      </c>
      <c r="T3528" s="10">
        <f t="shared" si="223"/>
        <v>42487.915972222218</v>
      </c>
    </row>
    <row r="3529" spans="1:20" ht="49" x14ac:dyDescent="0.25">
      <c r="A3529" s="6">
        <f t="shared" si="220"/>
        <v>116.91666666666667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42166.689872685187</v>
      </c>
      <c r="T3529" s="10">
        <f t="shared" si="223"/>
        <v>42195.832638888889</v>
      </c>
    </row>
    <row r="3530" spans="1:20" ht="49" x14ac:dyDescent="0.25">
      <c r="A3530" s="6">
        <f t="shared" si="220"/>
        <v>101.15151515151514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42733.168032407404</v>
      </c>
      <c r="T3530" s="10">
        <f t="shared" si="223"/>
        <v>42753.168032407404</v>
      </c>
    </row>
    <row r="3531" spans="1:20" ht="49" x14ac:dyDescent="0.25">
      <c r="A3531" s="6">
        <f t="shared" si="220"/>
        <v>132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42177.428449074076</v>
      </c>
      <c r="T3531" s="10">
        <f t="shared" si="223"/>
        <v>42197.708333333336</v>
      </c>
    </row>
    <row r="3532" spans="1:20" ht="49" x14ac:dyDescent="0.25">
      <c r="A3532" s="6">
        <f t="shared" si="220"/>
        <v>100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42442.29001157407</v>
      </c>
      <c r="T3532" s="10">
        <f t="shared" si="223"/>
        <v>42470.499999999993</v>
      </c>
    </row>
    <row r="3533" spans="1:20" ht="18" x14ac:dyDescent="0.25">
      <c r="A3533" s="6">
        <f t="shared" si="220"/>
        <v>128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42521.32099537037</v>
      </c>
      <c r="T3533" s="10">
        <f t="shared" si="223"/>
        <v>42551.32099537037</v>
      </c>
    </row>
    <row r="3534" spans="1:20" ht="49" x14ac:dyDescent="0.25">
      <c r="A3534" s="6">
        <f t="shared" si="220"/>
        <v>118.95833333333331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41884.266516203701</v>
      </c>
      <c r="T3534" s="10">
        <f t="shared" si="223"/>
        <v>41899.832638888889</v>
      </c>
    </row>
    <row r="3535" spans="1:20" ht="49" x14ac:dyDescent="0.25">
      <c r="A3535" s="6">
        <f t="shared" si="220"/>
        <v>126.2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42289.427858796298</v>
      </c>
      <c r="T3535" s="10">
        <f t="shared" si="223"/>
        <v>42319.469525462955</v>
      </c>
    </row>
    <row r="3536" spans="1:20" ht="33" x14ac:dyDescent="0.25">
      <c r="A3536" s="6">
        <f t="shared" si="220"/>
        <v>156.20000000000002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42243.291932870365</v>
      </c>
      <c r="T3536" s="10">
        <f t="shared" si="223"/>
        <v>42278.291932870365</v>
      </c>
    </row>
    <row r="3537" spans="1:20" ht="49" x14ac:dyDescent="0.25">
      <c r="A3537" s="6">
        <f t="shared" si="220"/>
        <v>103.15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42248.306828703695</v>
      </c>
      <c r="T3537" s="10">
        <f t="shared" si="223"/>
        <v>42279.416666666664</v>
      </c>
    </row>
    <row r="3538" spans="1:20" ht="49" x14ac:dyDescent="0.25">
      <c r="A3538" s="6">
        <f t="shared" si="220"/>
        <v>153.33333333333331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42328.393807870372</v>
      </c>
      <c r="T3538" s="10">
        <f t="shared" si="223"/>
        <v>42358.165972222218</v>
      </c>
    </row>
    <row r="3539" spans="1:20" ht="49" x14ac:dyDescent="0.25">
      <c r="A3539" s="6">
        <f t="shared" si="220"/>
        <v>180.44444444444446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41923.021018518513</v>
      </c>
      <c r="T3539" s="10">
        <f t="shared" si="223"/>
        <v>41959.999305555553</v>
      </c>
    </row>
    <row r="3540" spans="1:20" ht="49" x14ac:dyDescent="0.25">
      <c r="A3540" s="6">
        <f t="shared" si="220"/>
        <v>128.44999999999999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42571.087268518517</v>
      </c>
      <c r="T3540" s="10">
        <f t="shared" si="223"/>
        <v>42599.087268518517</v>
      </c>
    </row>
    <row r="3541" spans="1:20" ht="49" x14ac:dyDescent="0.25">
      <c r="A3541" s="6">
        <f t="shared" si="220"/>
        <v>119.66666666666667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42600.422708333332</v>
      </c>
      <c r="T3541" s="10">
        <f t="shared" si="223"/>
        <v>42621.422708333332</v>
      </c>
    </row>
    <row r="3542" spans="1:20" ht="49" x14ac:dyDescent="0.25">
      <c r="A3542" s="6">
        <f t="shared" si="220"/>
        <v>123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42516.670034722221</v>
      </c>
      <c r="T3542" s="10">
        <f t="shared" si="223"/>
        <v>42546.670034722221</v>
      </c>
    </row>
    <row r="3543" spans="1:20" ht="49" x14ac:dyDescent="0.25">
      <c r="A3543" s="6">
        <f t="shared" si="220"/>
        <v>105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42222.396701388883</v>
      </c>
      <c r="T3543" s="10">
        <f t="shared" si="223"/>
        <v>42247.396701388883</v>
      </c>
    </row>
    <row r="3544" spans="1:20" ht="49" x14ac:dyDescent="0.25">
      <c r="A3544" s="6">
        <f t="shared" si="220"/>
        <v>102.23636363636363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41829.266458333332</v>
      </c>
      <c r="T3544" s="10">
        <f t="shared" si="223"/>
        <v>41889.266458333332</v>
      </c>
    </row>
    <row r="3545" spans="1:20" ht="49" x14ac:dyDescent="0.25">
      <c r="A3545" s="6">
        <f t="shared" si="220"/>
        <v>104.66666666666666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42150.421979166662</v>
      </c>
      <c r="T3545" s="10">
        <f t="shared" si="223"/>
        <v>42180.421979166662</v>
      </c>
    </row>
    <row r="3546" spans="1:20" ht="33" x14ac:dyDescent="0.25">
      <c r="A3546" s="6">
        <f t="shared" si="220"/>
        <v>100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42040.498344907406</v>
      </c>
      <c r="T3546" s="10">
        <f t="shared" si="223"/>
        <v>42070.498344907406</v>
      </c>
    </row>
    <row r="3547" spans="1:20" ht="49" x14ac:dyDescent="0.25">
      <c r="A3547" s="6">
        <f t="shared" si="220"/>
        <v>100.4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42075.474062499998</v>
      </c>
      <c r="T3547" s="10">
        <f t="shared" si="223"/>
        <v>42105.474062499998</v>
      </c>
    </row>
    <row r="3548" spans="1:20" ht="49" x14ac:dyDescent="0.25">
      <c r="A3548" s="6">
        <f t="shared" si="220"/>
        <v>102.27272727272727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42073.327361111107</v>
      </c>
      <c r="T3548" s="10">
        <f t="shared" si="223"/>
        <v>42094.832638888889</v>
      </c>
    </row>
    <row r="3549" spans="1:20" ht="49" x14ac:dyDescent="0.25">
      <c r="A3549" s="6">
        <f t="shared" si="220"/>
        <v>114.40928571428573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42479.745381944442</v>
      </c>
      <c r="T3549" s="10">
        <f t="shared" si="223"/>
        <v>42503.832638888889</v>
      </c>
    </row>
    <row r="3550" spans="1:20" ht="49" x14ac:dyDescent="0.25">
      <c r="A3550" s="6">
        <f t="shared" si="220"/>
        <v>101.9047619047619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42411.608958333331</v>
      </c>
      <c r="T3550" s="10">
        <f t="shared" si="223"/>
        <v>42433.708333333336</v>
      </c>
    </row>
    <row r="3551" spans="1:20" ht="49" x14ac:dyDescent="0.25">
      <c r="A3551" s="6">
        <f t="shared" si="220"/>
        <v>102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42223.061030092591</v>
      </c>
      <c r="T3551" s="10">
        <f t="shared" si="223"/>
        <v>42251.061030092591</v>
      </c>
    </row>
    <row r="3552" spans="1:20" ht="49" x14ac:dyDescent="0.25">
      <c r="A3552" s="6">
        <f t="shared" si="220"/>
        <v>104.80000000000001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42462.560162037036</v>
      </c>
      <c r="T3552" s="10">
        <f t="shared" si="223"/>
        <v>42492.560162037036</v>
      </c>
    </row>
    <row r="3553" spans="1:20" ht="49" x14ac:dyDescent="0.25">
      <c r="A3553" s="6">
        <f t="shared" si="220"/>
        <v>101.83333333333333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41753.182523148142</v>
      </c>
      <c r="T3553" s="10">
        <f t="shared" si="223"/>
        <v>41781.588194444441</v>
      </c>
    </row>
    <row r="3554" spans="1:20" ht="49" x14ac:dyDescent="0.25">
      <c r="A3554" s="6">
        <f t="shared" si="220"/>
        <v>100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41788.253749999996</v>
      </c>
      <c r="T3554" s="10">
        <f t="shared" si="223"/>
        <v>41818.253749999996</v>
      </c>
    </row>
    <row r="3555" spans="1:20" ht="49" x14ac:dyDescent="0.25">
      <c r="A3555" s="6">
        <f t="shared" si="220"/>
        <v>106.27272727272728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42195.695370370369</v>
      </c>
      <c r="T3555" s="10">
        <f t="shared" si="223"/>
        <v>42227.666666666664</v>
      </c>
    </row>
    <row r="3556" spans="1:20" ht="49" x14ac:dyDescent="0.25">
      <c r="A3556" s="6">
        <f t="shared" si="220"/>
        <v>113.42219999999999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42015.717118055552</v>
      </c>
      <c r="T3556" s="10">
        <f t="shared" si="223"/>
        <v>42046.374999999993</v>
      </c>
    </row>
    <row r="3557" spans="1:20" ht="49" x14ac:dyDescent="0.25">
      <c r="A3557" s="6">
        <f t="shared" si="220"/>
        <v>100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42661.108726851853</v>
      </c>
      <c r="T3557" s="10">
        <f t="shared" si="223"/>
        <v>42691.15039351851</v>
      </c>
    </row>
    <row r="3558" spans="1:20" ht="49" x14ac:dyDescent="0.25">
      <c r="A3558" s="6">
        <f t="shared" si="220"/>
        <v>100.45454545454547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41808.316249999996</v>
      </c>
      <c r="T3558" s="10">
        <f t="shared" si="223"/>
        <v>41868.316249999996</v>
      </c>
    </row>
    <row r="3559" spans="1:20" ht="49" x14ac:dyDescent="0.25">
      <c r="A3559" s="6">
        <f t="shared" si="220"/>
        <v>100.03599999999999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41729.943414351852</v>
      </c>
      <c r="T3559" s="10">
        <f t="shared" si="223"/>
        <v>41763.943414351852</v>
      </c>
    </row>
    <row r="3560" spans="1:20" ht="49" x14ac:dyDescent="0.25">
      <c r="A3560" s="6">
        <f t="shared" si="220"/>
        <v>144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42139.483506944445</v>
      </c>
      <c r="T3560" s="10">
        <f t="shared" si="223"/>
        <v>42181.541666666664</v>
      </c>
    </row>
    <row r="3561" spans="1:20" ht="49" x14ac:dyDescent="0.25">
      <c r="A3561" s="6">
        <f t="shared" si="220"/>
        <v>103.49999999999999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42193.762824074067</v>
      </c>
      <c r="T3561" s="10">
        <f t="shared" si="223"/>
        <v>42216.040277777771</v>
      </c>
    </row>
    <row r="3562" spans="1:20" ht="49" x14ac:dyDescent="0.25">
      <c r="A3562" s="6">
        <f t="shared" si="220"/>
        <v>108.43750000000001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42115.556319444448</v>
      </c>
      <c r="T3562" s="10">
        <f t="shared" si="223"/>
        <v>42150.781249999993</v>
      </c>
    </row>
    <row r="3563" spans="1:20" ht="113" x14ac:dyDescent="0.25">
      <c r="A3563" s="6">
        <f t="shared" si="220"/>
        <v>102.4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42203.346967592595</v>
      </c>
      <c r="T3563" s="10">
        <f t="shared" si="223"/>
        <v>42221.441666666658</v>
      </c>
    </row>
    <row r="3564" spans="1:20" ht="49" x14ac:dyDescent="0.25">
      <c r="A3564" s="6">
        <f t="shared" si="220"/>
        <v>148.88888888888889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42433.428553240738</v>
      </c>
      <c r="T3564" s="10">
        <f t="shared" si="223"/>
        <v>42442.583333333336</v>
      </c>
    </row>
    <row r="3565" spans="1:20" ht="49" x14ac:dyDescent="0.25">
      <c r="A3565" s="6">
        <f t="shared" si="220"/>
        <v>105.49000000000002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42555.33861111111</v>
      </c>
      <c r="T3565" s="10">
        <f t="shared" si="223"/>
        <v>42583.458333333336</v>
      </c>
    </row>
    <row r="3566" spans="1:20" ht="33" x14ac:dyDescent="0.25">
      <c r="A3566" s="6">
        <f t="shared" si="220"/>
        <v>100.49999999999999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42236.289918981485</v>
      </c>
      <c r="T3566" s="10">
        <f t="shared" si="223"/>
        <v>42282.333333333336</v>
      </c>
    </row>
    <row r="3567" spans="1:20" ht="49" x14ac:dyDescent="0.25">
      <c r="A3567" s="6">
        <f t="shared" si="220"/>
        <v>130.55555555555557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41974.409814814811</v>
      </c>
      <c r="T3567" s="10">
        <f t="shared" si="223"/>
        <v>42004.409814814811</v>
      </c>
    </row>
    <row r="3568" spans="1:20" ht="49" x14ac:dyDescent="0.25">
      <c r="A3568" s="6">
        <f t="shared" si="220"/>
        <v>104.75000000000001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41997.174571759257</v>
      </c>
      <c r="T3568" s="10">
        <f t="shared" si="223"/>
        <v>42027.174571759257</v>
      </c>
    </row>
    <row r="3569" spans="1:20" ht="49" x14ac:dyDescent="0.25">
      <c r="A3569" s="6">
        <f t="shared" si="220"/>
        <v>108.80000000000001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42135.477361111109</v>
      </c>
      <c r="T3569" s="10">
        <f t="shared" si="223"/>
        <v>42165.477361111109</v>
      </c>
    </row>
    <row r="3570" spans="1:20" ht="49" x14ac:dyDescent="0.25">
      <c r="A3570" s="6">
        <f t="shared" si="220"/>
        <v>111.00000000000001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41869.407337962963</v>
      </c>
      <c r="T3570" s="10">
        <f t="shared" si="223"/>
        <v>41899.407337962963</v>
      </c>
    </row>
    <row r="3571" spans="1:20" ht="49" x14ac:dyDescent="0.25">
      <c r="A3571" s="6">
        <f t="shared" si="220"/>
        <v>100.47999999999999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41982.355277777773</v>
      </c>
      <c r="T3571" s="10">
        <f t="shared" si="223"/>
        <v>42012.355277777773</v>
      </c>
    </row>
    <row r="3572" spans="1:20" ht="49" x14ac:dyDescent="0.25">
      <c r="A3572" s="6">
        <f t="shared" si="220"/>
        <v>114.35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41975.998645833337</v>
      </c>
      <c r="T3572" s="10">
        <f t="shared" si="223"/>
        <v>42003.958333333336</v>
      </c>
    </row>
    <row r="3573" spans="1:20" ht="49" x14ac:dyDescent="0.25">
      <c r="A3573" s="6">
        <f t="shared" si="220"/>
        <v>122.06666666666668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41912.525613425925</v>
      </c>
      <c r="T3573" s="10">
        <f t="shared" si="223"/>
        <v>41942.525613425925</v>
      </c>
    </row>
    <row r="3574" spans="1:20" ht="33" x14ac:dyDescent="0.25">
      <c r="A3574" s="6">
        <f t="shared" si="220"/>
        <v>100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42146.23706018518</v>
      </c>
      <c r="T3574" s="10">
        <f t="shared" si="223"/>
        <v>42176.23706018518</v>
      </c>
    </row>
    <row r="3575" spans="1:20" ht="33" x14ac:dyDescent="0.25">
      <c r="A3575" s="6">
        <f t="shared" si="220"/>
        <v>102.8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41921.042199074072</v>
      </c>
      <c r="T3575" s="10">
        <f t="shared" si="223"/>
        <v>41951.083865740737</v>
      </c>
    </row>
    <row r="3576" spans="1:20" ht="49" x14ac:dyDescent="0.25">
      <c r="A3576" s="6">
        <f t="shared" si="220"/>
        <v>106.12068965517241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41926.609351851846</v>
      </c>
      <c r="T3576" s="10">
        <f t="shared" si="223"/>
        <v>41956.651018518511</v>
      </c>
    </row>
    <row r="3577" spans="1:20" ht="49" x14ac:dyDescent="0.25">
      <c r="A3577" s="6">
        <f t="shared" si="220"/>
        <v>101.33000000000001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42561.450543981475</v>
      </c>
      <c r="T3577" s="10">
        <f t="shared" si="223"/>
        <v>42592.832638888889</v>
      </c>
    </row>
    <row r="3578" spans="1:20" ht="49" x14ac:dyDescent="0.25">
      <c r="A3578" s="6">
        <f t="shared" si="220"/>
        <v>100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42649.215902777774</v>
      </c>
      <c r="T3578" s="10">
        <f t="shared" si="223"/>
        <v>42709.257569444446</v>
      </c>
    </row>
    <row r="3579" spans="1:20" ht="49" x14ac:dyDescent="0.25">
      <c r="A3579" s="6">
        <f t="shared" si="220"/>
        <v>130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42093.453506944446</v>
      </c>
      <c r="T3579" s="10">
        <f t="shared" si="223"/>
        <v>42119.936111111114</v>
      </c>
    </row>
    <row r="3580" spans="1:20" ht="49" x14ac:dyDescent="0.25">
      <c r="A3580" s="6">
        <f t="shared" si="220"/>
        <v>100.01333333333334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42460.400196759256</v>
      </c>
      <c r="T3580" s="10">
        <f t="shared" si="223"/>
        <v>42490.400196759256</v>
      </c>
    </row>
    <row r="3581" spans="1:20" ht="49" x14ac:dyDescent="0.25">
      <c r="A3581" s="6">
        <f t="shared" si="220"/>
        <v>100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42430.428888888891</v>
      </c>
      <c r="T3581" s="10">
        <f t="shared" si="223"/>
        <v>42460.38722222222</v>
      </c>
    </row>
    <row r="3582" spans="1:20" ht="49" x14ac:dyDescent="0.25">
      <c r="A3582" s="6">
        <f t="shared" si="220"/>
        <v>113.88888888888889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42025.842847222222</v>
      </c>
      <c r="T3582" s="10">
        <f t="shared" si="223"/>
        <v>42063.874305555553</v>
      </c>
    </row>
    <row r="3583" spans="1:20" ht="49" x14ac:dyDescent="0.25">
      <c r="A3583" s="6">
        <f t="shared" si="220"/>
        <v>100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41836.13784722222</v>
      </c>
      <c r="T3583" s="10">
        <f t="shared" si="223"/>
        <v>41850.13784722222</v>
      </c>
    </row>
    <row r="3584" spans="1:20" ht="49" x14ac:dyDescent="0.25">
      <c r="A3584" s="6">
        <f t="shared" si="220"/>
        <v>287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42450.762523148143</v>
      </c>
      <c r="T3584" s="10">
        <f t="shared" si="223"/>
        <v>42464.762523148143</v>
      </c>
    </row>
    <row r="3585" spans="1:20" ht="49" x14ac:dyDescent="0.25">
      <c r="A3585" s="6">
        <f t="shared" si="220"/>
        <v>108.5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42418.092650462961</v>
      </c>
      <c r="T3585" s="10">
        <f t="shared" si="223"/>
        <v>42478.050983796296</v>
      </c>
    </row>
    <row r="3586" spans="1:20" ht="97" x14ac:dyDescent="0.25">
      <c r="A3586" s="6">
        <f t="shared" si="220"/>
        <v>115.5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42167.983148148145</v>
      </c>
      <c r="T3586" s="10">
        <f t="shared" si="223"/>
        <v>42197.983148148145</v>
      </c>
    </row>
    <row r="3587" spans="1:20" ht="49" x14ac:dyDescent="0.25">
      <c r="A3587" s="6">
        <f t="shared" ref="A3587:A3650" si="224">((F3587-E3587)/E3587+1)*100</f>
        <v>119.11764705882352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>
        <f t="shared" ref="P3587:P3650" si="225">F3587/M3587</f>
        <v>176.08695652173913</v>
      </c>
      <c r="Q3587" t="s">
        <v>8317</v>
      </c>
      <c r="R3587" t="s">
        <v>8318</v>
      </c>
      <c r="S3587" s="10">
        <f t="shared" ref="S3587:S3650" si="226">(((K3587/60)/60)/24)+DATE(1970,1,1)+(-8/24)</f>
        <v>41964.382986111108</v>
      </c>
      <c r="T3587" s="10">
        <f t="shared" ref="T3587:T3650" si="227">(((J3587/60)/60)/24)+DATE(1970,1,1)+(-8/24)</f>
        <v>41994.382986111108</v>
      </c>
    </row>
    <row r="3588" spans="1:20" ht="18" x14ac:dyDescent="0.25">
      <c r="A3588" s="6">
        <f t="shared" si="224"/>
        <v>109.42666666666668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42576.364236111105</v>
      </c>
      <c r="T3588" s="10">
        <f t="shared" si="227"/>
        <v>42636.364236111105</v>
      </c>
    </row>
    <row r="3589" spans="1:20" ht="49" x14ac:dyDescent="0.25">
      <c r="A3589" s="6">
        <f t="shared" si="224"/>
        <v>126.6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42503.206643518519</v>
      </c>
      <c r="T3589" s="10">
        <f t="shared" si="227"/>
        <v>42548.458333333336</v>
      </c>
    </row>
    <row r="3590" spans="1:20" ht="49" x14ac:dyDescent="0.25">
      <c r="A3590" s="6">
        <f t="shared" si="224"/>
        <v>100.49999999999999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42101.495486111111</v>
      </c>
      <c r="T3590" s="10">
        <f t="shared" si="227"/>
        <v>42123.624999999993</v>
      </c>
    </row>
    <row r="3591" spans="1:20" ht="49" x14ac:dyDescent="0.25">
      <c r="A3591" s="6">
        <f t="shared" si="224"/>
        <v>127.49999999999999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42125.314201388886</v>
      </c>
      <c r="T3591" s="10">
        <f t="shared" si="227"/>
        <v>42150.314201388886</v>
      </c>
    </row>
    <row r="3592" spans="1:20" ht="49" x14ac:dyDescent="0.25">
      <c r="A3592" s="6">
        <f t="shared" si="224"/>
        <v>100.05999999999999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41902.000393518516</v>
      </c>
      <c r="T3592" s="10">
        <f t="shared" si="227"/>
        <v>41932.000393518516</v>
      </c>
    </row>
    <row r="3593" spans="1:20" ht="49" x14ac:dyDescent="0.25">
      <c r="A3593" s="6">
        <f t="shared" si="224"/>
        <v>175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42003.61509259259</v>
      </c>
      <c r="T3593" s="10">
        <f t="shared" si="227"/>
        <v>42027.874305555553</v>
      </c>
    </row>
    <row r="3594" spans="1:20" ht="49" x14ac:dyDescent="0.25">
      <c r="A3594" s="6">
        <f t="shared" si="224"/>
        <v>127.25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41988.496608796289</v>
      </c>
      <c r="T3594" s="10">
        <f t="shared" si="227"/>
        <v>42045.874305555553</v>
      </c>
    </row>
    <row r="3595" spans="1:20" ht="49" x14ac:dyDescent="0.25">
      <c r="A3595" s="6">
        <f t="shared" si="224"/>
        <v>110.63333333333334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41974.565266203703</v>
      </c>
      <c r="T3595" s="10">
        <f t="shared" si="227"/>
        <v>42009.518055555549</v>
      </c>
    </row>
    <row r="3596" spans="1:20" ht="49" x14ac:dyDescent="0.25">
      <c r="A3596" s="6">
        <f t="shared" si="224"/>
        <v>125.93749999999999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42591.733587962961</v>
      </c>
      <c r="T3596" s="10">
        <f t="shared" si="227"/>
        <v>42616.733587962961</v>
      </c>
    </row>
    <row r="3597" spans="1:20" ht="33" x14ac:dyDescent="0.25">
      <c r="A3597" s="6">
        <f t="shared" si="224"/>
        <v>118.5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42049.675034722219</v>
      </c>
      <c r="T3597" s="10">
        <f t="shared" si="227"/>
        <v>42075.957638888889</v>
      </c>
    </row>
    <row r="3598" spans="1:20" ht="49" x14ac:dyDescent="0.25">
      <c r="A3598" s="6">
        <f t="shared" si="224"/>
        <v>107.72727272727272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41856.381736111107</v>
      </c>
      <c r="T3598" s="10">
        <f t="shared" si="227"/>
        <v>41877.381736111107</v>
      </c>
    </row>
    <row r="3599" spans="1:20" ht="33" x14ac:dyDescent="0.25">
      <c r="A3599" s="6">
        <f t="shared" si="224"/>
        <v>102.60000000000001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42417.252199074072</v>
      </c>
      <c r="T3599" s="10">
        <f t="shared" si="227"/>
        <v>42431.915972222218</v>
      </c>
    </row>
    <row r="3600" spans="1:20" ht="49" x14ac:dyDescent="0.25">
      <c r="A3600" s="6">
        <f t="shared" si="224"/>
        <v>110.1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41866.465532407405</v>
      </c>
      <c r="T3600" s="10">
        <f t="shared" si="227"/>
        <v>41884.874305555553</v>
      </c>
    </row>
    <row r="3601" spans="1:20" ht="49" x14ac:dyDescent="0.25">
      <c r="A3601" s="6">
        <f t="shared" si="224"/>
        <v>202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42220.461539351854</v>
      </c>
      <c r="T3601" s="10">
        <f t="shared" si="227"/>
        <v>42245.666666666664</v>
      </c>
    </row>
    <row r="3602" spans="1:20" ht="33" x14ac:dyDescent="0.25">
      <c r="A3602" s="6">
        <f t="shared" si="224"/>
        <v>130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42628.515787037039</v>
      </c>
      <c r="T3602" s="10">
        <f t="shared" si="227"/>
        <v>42656.515787037039</v>
      </c>
    </row>
    <row r="3603" spans="1:20" ht="49" x14ac:dyDescent="0.25">
      <c r="A3603" s="6">
        <f t="shared" si="224"/>
        <v>104.35000000000001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41990.665300925924</v>
      </c>
      <c r="T3603" s="10">
        <f t="shared" si="227"/>
        <v>42020.665300925924</v>
      </c>
    </row>
    <row r="3604" spans="1:20" ht="49" x14ac:dyDescent="0.25">
      <c r="A3604" s="6">
        <f t="shared" si="224"/>
        <v>100.05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42447.56109953703</v>
      </c>
      <c r="T3604" s="10">
        <f t="shared" si="227"/>
        <v>42507.56109953703</v>
      </c>
    </row>
    <row r="3605" spans="1:20" ht="49" x14ac:dyDescent="0.25">
      <c r="A3605" s="6">
        <f t="shared" si="224"/>
        <v>170.66666666666666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42283.531018518515</v>
      </c>
      <c r="T3605" s="10">
        <f t="shared" si="227"/>
        <v>42313.572685185187</v>
      </c>
    </row>
    <row r="3606" spans="1:20" ht="49" x14ac:dyDescent="0.25">
      <c r="A3606" s="6">
        <f t="shared" si="224"/>
        <v>112.83333333333334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42482.68236111111</v>
      </c>
      <c r="T3606" s="10">
        <f t="shared" si="227"/>
        <v>42488.957638888889</v>
      </c>
    </row>
    <row r="3607" spans="1:20" ht="49" x14ac:dyDescent="0.25">
      <c r="A3607" s="6">
        <f t="shared" si="224"/>
        <v>184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42383.459791666661</v>
      </c>
      <c r="T3607" s="10">
        <f t="shared" si="227"/>
        <v>42413.459791666661</v>
      </c>
    </row>
    <row r="3608" spans="1:20" ht="49" x14ac:dyDescent="0.25">
      <c r="A3608" s="6">
        <f t="shared" si="224"/>
        <v>130.26666666666665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42566.271493055552</v>
      </c>
      <c r="T3608" s="10">
        <f t="shared" si="227"/>
        <v>42596.271493055552</v>
      </c>
    </row>
    <row r="3609" spans="1:20" ht="33" x14ac:dyDescent="0.25">
      <c r="A3609" s="6">
        <f t="shared" si="224"/>
        <v>105.45454545454544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42338.630578703705</v>
      </c>
      <c r="T3609" s="10">
        <f t="shared" si="227"/>
        <v>42352.666666666664</v>
      </c>
    </row>
    <row r="3610" spans="1:20" ht="49" x14ac:dyDescent="0.25">
      <c r="A3610" s="6">
        <f t="shared" si="224"/>
        <v>100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42506.37604166667</v>
      </c>
      <c r="T3610" s="10">
        <f t="shared" si="227"/>
        <v>42538.249999999993</v>
      </c>
    </row>
    <row r="3611" spans="1:20" ht="49" x14ac:dyDescent="0.25">
      <c r="A3611" s="6">
        <f t="shared" si="224"/>
        <v>153.31632653061226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42429.658391203695</v>
      </c>
      <c r="T3611" s="10">
        <f t="shared" si="227"/>
        <v>42459.616724537038</v>
      </c>
    </row>
    <row r="3612" spans="1:20" ht="49" x14ac:dyDescent="0.25">
      <c r="A3612" s="6">
        <f t="shared" si="224"/>
        <v>162.30000000000001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42203.09879629629</v>
      </c>
      <c r="T3612" s="10">
        <f t="shared" si="227"/>
        <v>42233.09879629629</v>
      </c>
    </row>
    <row r="3613" spans="1:20" ht="49" x14ac:dyDescent="0.25">
      <c r="A3613" s="6">
        <f t="shared" si="224"/>
        <v>136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42072.037048611113</v>
      </c>
      <c r="T3613" s="10">
        <f t="shared" si="227"/>
        <v>42102.037048611113</v>
      </c>
    </row>
    <row r="3614" spans="1:20" ht="49" x14ac:dyDescent="0.25">
      <c r="A3614" s="6">
        <f t="shared" si="224"/>
        <v>144.4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41789.393645833334</v>
      </c>
      <c r="T3614" s="10">
        <f t="shared" si="227"/>
        <v>41799.393645833334</v>
      </c>
    </row>
    <row r="3615" spans="1:20" ht="33" x14ac:dyDescent="0.25">
      <c r="A3615" s="6">
        <f t="shared" si="224"/>
        <v>100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41788.256643518514</v>
      </c>
      <c r="T3615" s="10">
        <f t="shared" si="227"/>
        <v>41818.256643518514</v>
      </c>
    </row>
    <row r="3616" spans="1:20" ht="49" x14ac:dyDescent="0.25">
      <c r="A3616" s="6">
        <f t="shared" si="224"/>
        <v>100.8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42143.708518518521</v>
      </c>
      <c r="T3616" s="10">
        <f t="shared" si="227"/>
        <v>42173.708518518521</v>
      </c>
    </row>
    <row r="3617" spans="1:20" ht="49" x14ac:dyDescent="0.25">
      <c r="A3617" s="6">
        <f t="shared" si="224"/>
        <v>106.80000000000001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42318.260370370372</v>
      </c>
      <c r="T3617" s="10">
        <f t="shared" si="227"/>
        <v>42348.260370370372</v>
      </c>
    </row>
    <row r="3618" spans="1:20" ht="49" x14ac:dyDescent="0.25">
      <c r="A3618" s="6">
        <f t="shared" si="224"/>
        <v>124.8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42052.616481481477</v>
      </c>
      <c r="T3618" s="10">
        <f t="shared" si="227"/>
        <v>42082.574814814812</v>
      </c>
    </row>
    <row r="3619" spans="1:20" ht="49" x14ac:dyDescent="0.25">
      <c r="A3619" s="6">
        <f t="shared" si="224"/>
        <v>118.91891891891892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42779.276956018519</v>
      </c>
      <c r="T3619" s="10">
        <f t="shared" si="227"/>
        <v>42793.666666666664</v>
      </c>
    </row>
    <row r="3620" spans="1:20" ht="49" x14ac:dyDescent="0.25">
      <c r="A3620" s="6">
        <f t="shared" si="224"/>
        <v>101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42128.294560185182</v>
      </c>
      <c r="T3620" s="10">
        <f t="shared" si="227"/>
        <v>42158.294560185182</v>
      </c>
    </row>
    <row r="3621" spans="1:20" ht="49" x14ac:dyDescent="0.25">
      <c r="A3621" s="6">
        <f t="shared" si="224"/>
        <v>112.99999999999999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42660.79891203704</v>
      </c>
      <c r="T3621" s="10">
        <f t="shared" si="227"/>
        <v>42693.583333333336</v>
      </c>
    </row>
    <row r="3622" spans="1:20" ht="49" x14ac:dyDescent="0.25">
      <c r="A3622" s="6">
        <f t="shared" si="224"/>
        <v>105.19047619047619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42037.60487268518</v>
      </c>
      <c r="T3622" s="10">
        <f t="shared" si="227"/>
        <v>42067.833333333336</v>
      </c>
    </row>
    <row r="3623" spans="1:20" ht="49" x14ac:dyDescent="0.25">
      <c r="A3623" s="6">
        <f t="shared" si="224"/>
        <v>109.73333333333332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42619.602361111109</v>
      </c>
      <c r="T3623" s="10">
        <f t="shared" si="227"/>
        <v>42643.541666666664</v>
      </c>
    </row>
    <row r="3624" spans="1:20" ht="33" x14ac:dyDescent="0.25">
      <c r="A3624" s="6">
        <f t="shared" si="224"/>
        <v>100.099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41876.888553240737</v>
      </c>
      <c r="T3624" s="10">
        <f t="shared" si="227"/>
        <v>41909.807638888888</v>
      </c>
    </row>
    <row r="3625" spans="1:20" ht="33" x14ac:dyDescent="0.25">
      <c r="A3625" s="6">
        <f t="shared" si="224"/>
        <v>120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41828.403587962959</v>
      </c>
      <c r="T3625" s="10">
        <f t="shared" si="227"/>
        <v>41845.958333333328</v>
      </c>
    </row>
    <row r="3626" spans="1:20" ht="81" x14ac:dyDescent="0.25">
      <c r="A3626" s="6">
        <f t="shared" si="224"/>
        <v>104.93333333333332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42545.440856481473</v>
      </c>
      <c r="T3626" s="10">
        <f t="shared" si="227"/>
        <v>42605.440856481473</v>
      </c>
    </row>
    <row r="3627" spans="1:20" ht="49" x14ac:dyDescent="0.25">
      <c r="A3627" s="6">
        <f t="shared" si="224"/>
        <v>102.66666666666666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42157.319178240738</v>
      </c>
      <c r="T3627" s="10">
        <f t="shared" si="227"/>
        <v>42187.319178240738</v>
      </c>
    </row>
    <row r="3628" spans="1:20" ht="49" x14ac:dyDescent="0.25">
      <c r="A3628" s="6">
        <f t="shared" si="224"/>
        <v>101.82500000000002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41846.333993055552</v>
      </c>
      <c r="T3628" s="10">
        <f t="shared" si="227"/>
        <v>41867.333993055552</v>
      </c>
    </row>
    <row r="3629" spans="1:20" ht="49" x14ac:dyDescent="0.25">
      <c r="A3629" s="6">
        <f t="shared" si="224"/>
        <v>100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42460.408414351848</v>
      </c>
      <c r="T3629" s="10">
        <f t="shared" si="227"/>
        <v>42510.832638888889</v>
      </c>
    </row>
    <row r="3630" spans="1:20" ht="49" x14ac:dyDescent="0.25">
      <c r="A3630" s="6">
        <f t="shared" si="224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42291.4999537037</v>
      </c>
      <c r="T3630" s="10">
        <f t="shared" si="227"/>
        <v>42351.541620370372</v>
      </c>
    </row>
    <row r="3631" spans="1:20" ht="49" x14ac:dyDescent="0.25">
      <c r="A3631" s="6">
        <f t="shared" si="224"/>
        <v>1.999999999946489E-4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42436.761157407404</v>
      </c>
      <c r="T3631" s="10">
        <f t="shared" si="227"/>
        <v>42495.374999999993</v>
      </c>
    </row>
    <row r="3632" spans="1:20" ht="49" x14ac:dyDescent="0.25">
      <c r="A3632" s="6">
        <f t="shared" si="224"/>
        <v>3.3333333333329662E-2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41942.513773148145</v>
      </c>
      <c r="T3632" s="10">
        <f t="shared" si="227"/>
        <v>41972.555439814816</v>
      </c>
    </row>
    <row r="3633" spans="1:20" ht="49" x14ac:dyDescent="0.25">
      <c r="A3633" s="6">
        <f t="shared" si="224"/>
        <v>51.023391812865505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41880.42010416666</v>
      </c>
      <c r="T3633" s="10">
        <f t="shared" si="227"/>
        <v>41904.832638888889</v>
      </c>
    </row>
    <row r="3634" spans="1:20" ht="49" x14ac:dyDescent="0.25">
      <c r="A3634" s="6">
        <f t="shared" si="224"/>
        <v>19.999999999999996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41946.603576388887</v>
      </c>
      <c r="T3634" s="10">
        <f t="shared" si="227"/>
        <v>41966.603576388887</v>
      </c>
    </row>
    <row r="3635" spans="1:20" ht="49" x14ac:dyDescent="0.25">
      <c r="A3635" s="6">
        <f t="shared" si="224"/>
        <v>35.24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42649.290127314809</v>
      </c>
      <c r="T3635" s="10">
        <f t="shared" si="227"/>
        <v>42692.708333333336</v>
      </c>
    </row>
    <row r="3636" spans="1:20" ht="49" x14ac:dyDescent="0.25">
      <c r="A3636" s="6">
        <f t="shared" si="224"/>
        <v>4.2466666666666653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42700.833032407405</v>
      </c>
      <c r="T3636" s="10">
        <f t="shared" si="227"/>
        <v>42748.832638888889</v>
      </c>
    </row>
    <row r="3637" spans="1:20" ht="33" x14ac:dyDescent="0.25">
      <c r="A3637" s="6">
        <f t="shared" si="224"/>
        <v>36.457142857142856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42450.549490740734</v>
      </c>
      <c r="T3637" s="10">
        <f t="shared" si="227"/>
        <v>42480.549490740734</v>
      </c>
    </row>
    <row r="3638" spans="1:20" ht="49" x14ac:dyDescent="0.25">
      <c r="A3638" s="6">
        <f t="shared" si="224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42226.361446759263</v>
      </c>
      <c r="T3638" s="10">
        <f t="shared" si="227"/>
        <v>42261.361446759263</v>
      </c>
    </row>
    <row r="3639" spans="1:20" ht="65" x14ac:dyDescent="0.25">
      <c r="A3639" s="6">
        <f t="shared" si="224"/>
        <v>30.866666666666664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41975.367303240739</v>
      </c>
      <c r="T3639" s="10">
        <f t="shared" si="227"/>
        <v>42005.367303240739</v>
      </c>
    </row>
    <row r="3640" spans="1:20" ht="33" x14ac:dyDescent="0.25">
      <c r="A3640" s="6">
        <f t="shared" si="224"/>
        <v>6.5454545454545432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42053.339490740742</v>
      </c>
      <c r="T3640" s="10">
        <f t="shared" si="227"/>
        <v>42113.29782407407</v>
      </c>
    </row>
    <row r="3641" spans="1:20" ht="49" x14ac:dyDescent="0.25">
      <c r="A3641" s="6">
        <f t="shared" si="224"/>
        <v>4.0000000000040004E-3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42590.343819444439</v>
      </c>
      <c r="T3641" s="10">
        <f t="shared" si="227"/>
        <v>42650.299305555549</v>
      </c>
    </row>
    <row r="3642" spans="1:20" ht="81" x14ac:dyDescent="0.25">
      <c r="A3642" s="6">
        <f t="shared" si="224"/>
        <v>5.5000000000000053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42104.448263888888</v>
      </c>
      <c r="T3642" s="10">
        <f t="shared" si="227"/>
        <v>42134.448263888888</v>
      </c>
    </row>
    <row r="3643" spans="1:20" ht="49" x14ac:dyDescent="0.25">
      <c r="A3643" s="6">
        <f t="shared" si="224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41899.293738425928</v>
      </c>
      <c r="T3643" s="10">
        <f t="shared" si="227"/>
        <v>41916.875</v>
      </c>
    </row>
    <row r="3644" spans="1:20" ht="65" x14ac:dyDescent="0.25">
      <c r="A3644" s="6">
        <f t="shared" si="224"/>
        <v>2.1428571428571463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42297.482951388891</v>
      </c>
      <c r="T3644" s="10">
        <f t="shared" si="227"/>
        <v>42338.374999999993</v>
      </c>
    </row>
    <row r="3645" spans="1:20" ht="49" x14ac:dyDescent="0.25">
      <c r="A3645" s="6">
        <f t="shared" si="224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42284.810636574075</v>
      </c>
      <c r="T3645" s="10">
        <f t="shared" si="227"/>
        <v>42324.852303240739</v>
      </c>
    </row>
    <row r="3646" spans="1:20" ht="49" x14ac:dyDescent="0.25">
      <c r="A3646" s="6">
        <f t="shared" si="224"/>
        <v>16.420000000000002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42408.908414351848</v>
      </c>
      <c r="T3646" s="10">
        <f t="shared" si="227"/>
        <v>42436.874305555553</v>
      </c>
    </row>
    <row r="3647" spans="1:20" ht="49" x14ac:dyDescent="0.25">
      <c r="A3647" s="6">
        <f t="shared" si="224"/>
        <v>0.10000000000000009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42665.637013888881</v>
      </c>
      <c r="T3647" s="10">
        <f t="shared" si="227"/>
        <v>42695.678680555553</v>
      </c>
    </row>
    <row r="3648" spans="1:20" ht="49" x14ac:dyDescent="0.25">
      <c r="A3648" s="6">
        <f t="shared" si="224"/>
        <v>4.8100000000000032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42140.08798611111</v>
      </c>
      <c r="T3648" s="10">
        <f t="shared" si="227"/>
        <v>42171.645833333336</v>
      </c>
    </row>
    <row r="3649" spans="1:20" ht="49" x14ac:dyDescent="0.25">
      <c r="A3649" s="6">
        <f t="shared" si="224"/>
        <v>6.0000000000000053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42598.415821759256</v>
      </c>
      <c r="T3649" s="10">
        <f t="shared" si="227"/>
        <v>42643.415821759256</v>
      </c>
    </row>
    <row r="3650" spans="1:20" ht="33" x14ac:dyDescent="0.25">
      <c r="A3650" s="6">
        <f t="shared" si="224"/>
        <v>100.38249999999999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41886.958854166667</v>
      </c>
      <c r="T3650" s="10">
        <f t="shared" si="227"/>
        <v>41916.958854166667</v>
      </c>
    </row>
    <row r="3651" spans="1:20" ht="49" x14ac:dyDescent="0.25">
      <c r="A3651" s="6">
        <f t="shared" ref="A3651:A3714" si="228">((F3651-E3651)/E3651+1)*100</f>
        <v>104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>
        <f t="shared" ref="P3651:P3714" si="229">F3651/M3651</f>
        <v>97.5</v>
      </c>
      <c r="Q3651" t="s">
        <v>8317</v>
      </c>
      <c r="R3651" t="s">
        <v>8318</v>
      </c>
      <c r="S3651" s="10">
        <f t="shared" ref="S3651:S3714" si="230">(((K3651/60)/60)/24)+DATE(1970,1,1)+(-8/24)</f>
        <v>41780.379560185182</v>
      </c>
      <c r="T3651" s="10">
        <f t="shared" ref="T3651:T3714" si="231">(((J3651/60)/60)/24)+DATE(1970,1,1)+(-8/24)</f>
        <v>41806.379560185182</v>
      </c>
    </row>
    <row r="3652" spans="1:20" ht="49" x14ac:dyDescent="0.25">
      <c r="A3652" s="6">
        <f t="shared" si="228"/>
        <v>100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42381.145648148151</v>
      </c>
      <c r="T3652" s="10">
        <f t="shared" si="231"/>
        <v>42402.145648148151</v>
      </c>
    </row>
    <row r="3653" spans="1:20" ht="33" x14ac:dyDescent="0.25">
      <c r="A3653" s="6">
        <f t="shared" si="228"/>
        <v>104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41828.312986111108</v>
      </c>
      <c r="T3653" s="10">
        <f t="shared" si="231"/>
        <v>41861.332638888889</v>
      </c>
    </row>
    <row r="3654" spans="1:20" ht="49" x14ac:dyDescent="0.25">
      <c r="A3654" s="6">
        <f t="shared" si="228"/>
        <v>250.66666666666669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42596.311365740738</v>
      </c>
      <c r="T3654" s="10">
        <f t="shared" si="231"/>
        <v>42606.832638888889</v>
      </c>
    </row>
    <row r="3655" spans="1:20" ht="49" x14ac:dyDescent="0.25">
      <c r="A3655" s="6">
        <f t="shared" si="228"/>
        <v>100.49999999999999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42191.030173611107</v>
      </c>
      <c r="T3655" s="10">
        <f t="shared" si="231"/>
        <v>42221.030173611107</v>
      </c>
    </row>
    <row r="3656" spans="1:20" ht="49" x14ac:dyDescent="0.25">
      <c r="A3656" s="6">
        <f t="shared" si="228"/>
        <v>174.4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42440.08317129629</v>
      </c>
      <c r="T3656" s="10">
        <f t="shared" si="231"/>
        <v>42463.374999999993</v>
      </c>
    </row>
    <row r="3657" spans="1:20" ht="49" x14ac:dyDescent="0.25">
      <c r="A3657" s="6">
        <f t="shared" si="228"/>
        <v>116.26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42173.469884259255</v>
      </c>
      <c r="T3657" s="10">
        <f t="shared" si="231"/>
        <v>42202.957638888889</v>
      </c>
    </row>
    <row r="3658" spans="1:20" ht="49" x14ac:dyDescent="0.25">
      <c r="A3658" s="6">
        <f t="shared" si="228"/>
        <v>105.82000000000001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42737.57680555556</v>
      </c>
      <c r="T3658" s="10">
        <f t="shared" si="231"/>
        <v>42767.624305555553</v>
      </c>
    </row>
    <row r="3659" spans="1:20" ht="49" x14ac:dyDescent="0.25">
      <c r="A3659" s="6">
        <f t="shared" si="228"/>
        <v>110.75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42499.296516203707</v>
      </c>
      <c r="T3659" s="10">
        <f t="shared" si="231"/>
        <v>42522.570833333331</v>
      </c>
    </row>
    <row r="3660" spans="1:20" ht="33" x14ac:dyDescent="0.25">
      <c r="A3660" s="6">
        <f t="shared" si="228"/>
        <v>100.66666666666666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41775.525231481479</v>
      </c>
      <c r="T3660" s="10">
        <f t="shared" si="231"/>
        <v>41821.832638888889</v>
      </c>
    </row>
    <row r="3661" spans="1:20" ht="49" x14ac:dyDescent="0.25">
      <c r="A3661" s="6">
        <f t="shared" si="228"/>
        <v>102.03333333333333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42054.943865740737</v>
      </c>
      <c r="T3661" s="10">
        <f t="shared" si="231"/>
        <v>42082.277083333327</v>
      </c>
    </row>
    <row r="3662" spans="1:20" ht="49" x14ac:dyDescent="0.25">
      <c r="A3662" s="6">
        <f t="shared" si="228"/>
        <v>100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41971.547743055555</v>
      </c>
      <c r="T3662" s="10">
        <f t="shared" si="231"/>
        <v>41996.547743055555</v>
      </c>
    </row>
    <row r="3663" spans="1:20" ht="49" x14ac:dyDescent="0.25">
      <c r="A3663" s="6">
        <f t="shared" si="228"/>
        <v>111.00000000000001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42447.563333333332</v>
      </c>
      <c r="T3663" s="10">
        <f t="shared" si="231"/>
        <v>42469.833333333336</v>
      </c>
    </row>
    <row r="3664" spans="1:20" ht="49" x14ac:dyDescent="0.25">
      <c r="A3664" s="6">
        <f t="shared" si="228"/>
        <v>101.42500000000001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42063.886736111112</v>
      </c>
      <c r="T3664" s="10">
        <f t="shared" si="231"/>
        <v>42093.84506944444</v>
      </c>
    </row>
    <row r="3665" spans="1:20" ht="49" x14ac:dyDescent="0.25">
      <c r="A3665" s="6">
        <f t="shared" si="228"/>
        <v>104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42665.118402777771</v>
      </c>
      <c r="T3665" s="10">
        <f t="shared" si="231"/>
        <v>42725.160069444442</v>
      </c>
    </row>
    <row r="3666" spans="1:20" ht="49" x14ac:dyDescent="0.25">
      <c r="A3666" s="6">
        <f t="shared" si="228"/>
        <v>109.375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42522.91538194444</v>
      </c>
      <c r="T3666" s="10">
        <f t="shared" si="231"/>
        <v>42536.91538194444</v>
      </c>
    </row>
    <row r="3667" spans="1:20" ht="49" x14ac:dyDescent="0.25">
      <c r="A3667" s="6">
        <f t="shared" si="228"/>
        <v>115.16129032258064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42294.47479166666</v>
      </c>
      <c r="T3667" s="10">
        <f t="shared" si="231"/>
        <v>42305.495833333327</v>
      </c>
    </row>
    <row r="3668" spans="1:20" ht="18" x14ac:dyDescent="0.25">
      <c r="A3668" s="6">
        <f t="shared" si="228"/>
        <v>100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41822.571550925924</v>
      </c>
      <c r="T3668" s="10">
        <f t="shared" si="231"/>
        <v>41843.958333333328</v>
      </c>
    </row>
    <row r="3669" spans="1:20" ht="49" x14ac:dyDescent="0.25">
      <c r="A3669" s="6">
        <f t="shared" si="228"/>
        <v>103.17033333333335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42173.636793981481</v>
      </c>
      <c r="T3669" s="10">
        <f t="shared" si="231"/>
        <v>42203.636793981481</v>
      </c>
    </row>
    <row r="3670" spans="1:20" ht="49" x14ac:dyDescent="0.25">
      <c r="A3670" s="6">
        <f t="shared" si="228"/>
        <v>103.49999999999999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42185.222824074073</v>
      </c>
      <c r="T3670" s="10">
        <f t="shared" si="231"/>
        <v>42208.439583333333</v>
      </c>
    </row>
    <row r="3671" spans="1:20" ht="49" x14ac:dyDescent="0.25">
      <c r="A3671" s="6">
        <f t="shared" si="228"/>
        <v>138.20000000000002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42136.341863425921</v>
      </c>
      <c r="T3671" s="10">
        <f t="shared" si="231"/>
        <v>42166.341863425921</v>
      </c>
    </row>
    <row r="3672" spans="1:20" ht="49" x14ac:dyDescent="0.25">
      <c r="A3672" s="6">
        <f t="shared" si="228"/>
        <v>109.54545454545455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42142.180682870363</v>
      </c>
      <c r="T3672" s="10">
        <f t="shared" si="231"/>
        <v>42155.624999999993</v>
      </c>
    </row>
    <row r="3673" spans="1:20" ht="49" x14ac:dyDescent="0.25">
      <c r="A3673" s="6">
        <f t="shared" si="228"/>
        <v>100.85714285714286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41820.294756944444</v>
      </c>
      <c r="T3673" s="10">
        <f t="shared" si="231"/>
        <v>41840.832638888889</v>
      </c>
    </row>
    <row r="3674" spans="1:20" ht="49" x14ac:dyDescent="0.25">
      <c r="A3674" s="6">
        <f t="shared" si="228"/>
        <v>101.53333333333335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41878.613240740735</v>
      </c>
      <c r="T3674" s="10">
        <f t="shared" si="231"/>
        <v>41908.613240740735</v>
      </c>
    </row>
    <row r="3675" spans="1:20" ht="49" x14ac:dyDescent="0.25">
      <c r="A3675" s="6">
        <f t="shared" si="228"/>
        <v>113.625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41913.961770833332</v>
      </c>
      <c r="T3675" s="10">
        <f t="shared" si="231"/>
        <v>41948.202777777777</v>
      </c>
    </row>
    <row r="3676" spans="1:20" ht="49" x14ac:dyDescent="0.25">
      <c r="A3676" s="6">
        <f t="shared" si="228"/>
        <v>100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42556.539687499993</v>
      </c>
      <c r="T3676" s="10">
        <f t="shared" si="231"/>
        <v>42616.539687499993</v>
      </c>
    </row>
    <row r="3677" spans="1:20" ht="49" x14ac:dyDescent="0.25">
      <c r="A3677" s="6">
        <f t="shared" si="228"/>
        <v>140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42493.263680555552</v>
      </c>
      <c r="T3677" s="10">
        <f t="shared" si="231"/>
        <v>42505.624999999993</v>
      </c>
    </row>
    <row r="3678" spans="1:20" ht="49" x14ac:dyDescent="0.25">
      <c r="A3678" s="6">
        <f t="shared" si="228"/>
        <v>128.75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41876.482453703698</v>
      </c>
      <c r="T3678" s="10">
        <f t="shared" si="231"/>
        <v>41894.482453703698</v>
      </c>
    </row>
    <row r="3679" spans="1:20" ht="33" x14ac:dyDescent="0.25">
      <c r="A3679" s="6">
        <f t="shared" si="228"/>
        <v>102.90416666666667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41802.240949074068</v>
      </c>
      <c r="T3679" s="10">
        <f t="shared" si="231"/>
        <v>41822.832638888889</v>
      </c>
    </row>
    <row r="3680" spans="1:20" ht="33" x14ac:dyDescent="0.25">
      <c r="A3680" s="6">
        <f t="shared" si="228"/>
        <v>102.49999999999999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42120.197893518511</v>
      </c>
      <c r="T3680" s="10">
        <f t="shared" si="231"/>
        <v>42155.197893518511</v>
      </c>
    </row>
    <row r="3681" spans="1:20" ht="49" x14ac:dyDescent="0.25">
      <c r="A3681" s="6">
        <f t="shared" si="228"/>
        <v>110.1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41786.428020833329</v>
      </c>
      <c r="T3681" s="10">
        <f t="shared" si="231"/>
        <v>41820.874305555553</v>
      </c>
    </row>
    <row r="3682" spans="1:20" ht="33" x14ac:dyDescent="0.25">
      <c r="A3682" s="6">
        <f t="shared" si="228"/>
        <v>112.76666666666667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42627.120763888881</v>
      </c>
      <c r="T3682" s="10">
        <f t="shared" si="231"/>
        <v>42648.120763888881</v>
      </c>
    </row>
    <row r="3683" spans="1:20" ht="65" x14ac:dyDescent="0.25">
      <c r="A3683" s="6">
        <f t="shared" si="228"/>
        <v>111.9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42374.318171296291</v>
      </c>
      <c r="T3683" s="10">
        <f t="shared" si="231"/>
        <v>42384.318171296291</v>
      </c>
    </row>
    <row r="3684" spans="1:20" ht="49" x14ac:dyDescent="0.25">
      <c r="A3684" s="6">
        <f t="shared" si="228"/>
        <v>139.19999999999999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41772.352060185185</v>
      </c>
      <c r="T3684" s="10">
        <f t="shared" si="231"/>
        <v>41805.957638888889</v>
      </c>
    </row>
    <row r="3685" spans="1:20" ht="49" x14ac:dyDescent="0.25">
      <c r="A3685" s="6">
        <f t="shared" si="228"/>
        <v>110.85714285714286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42632.783518518518</v>
      </c>
      <c r="T3685" s="10">
        <f t="shared" si="231"/>
        <v>42662.783518518518</v>
      </c>
    </row>
    <row r="3686" spans="1:20" ht="49" x14ac:dyDescent="0.25">
      <c r="A3686" s="6">
        <f t="shared" si="228"/>
        <v>139.06666666666666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42218.84706018518</v>
      </c>
      <c r="T3686" s="10">
        <f t="shared" si="231"/>
        <v>42248.84706018518</v>
      </c>
    </row>
    <row r="3687" spans="1:20" ht="49" x14ac:dyDescent="0.25">
      <c r="A3687" s="6">
        <f t="shared" si="228"/>
        <v>105.69999999999999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41753.259942129625</v>
      </c>
      <c r="T3687" s="10">
        <f t="shared" si="231"/>
        <v>41778.541666666664</v>
      </c>
    </row>
    <row r="3688" spans="1:20" ht="49" x14ac:dyDescent="0.25">
      <c r="A3688" s="6">
        <f t="shared" si="228"/>
        <v>101.42857142857142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42230.329398148147</v>
      </c>
      <c r="T3688" s="10">
        <f t="shared" si="231"/>
        <v>42244.832638888889</v>
      </c>
    </row>
    <row r="3689" spans="1:20" ht="49" x14ac:dyDescent="0.25">
      <c r="A3689" s="6">
        <f t="shared" si="228"/>
        <v>100.245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41786.884895833333</v>
      </c>
      <c r="T3689" s="10">
        <f t="shared" si="231"/>
        <v>41816.884895833333</v>
      </c>
    </row>
    <row r="3690" spans="1:20" ht="49" x14ac:dyDescent="0.25">
      <c r="A3690" s="6">
        <f t="shared" si="228"/>
        <v>109.16666666666666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41829.453749999993</v>
      </c>
      <c r="T3690" s="10">
        <f t="shared" si="231"/>
        <v>41859.453749999993</v>
      </c>
    </row>
    <row r="3691" spans="1:20" ht="49" x14ac:dyDescent="0.25">
      <c r="A3691" s="6">
        <f t="shared" si="228"/>
        <v>118.33333333333333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42147.49350694444</v>
      </c>
      <c r="T3691" s="10">
        <f t="shared" si="231"/>
        <v>42176.600694444445</v>
      </c>
    </row>
    <row r="3692" spans="1:20" ht="49" x14ac:dyDescent="0.25">
      <c r="A3692" s="6">
        <f t="shared" si="228"/>
        <v>120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41940.264849537038</v>
      </c>
      <c r="T3692" s="10">
        <f t="shared" si="231"/>
        <v>41970.306516203702</v>
      </c>
    </row>
    <row r="3693" spans="1:20" ht="33" x14ac:dyDescent="0.25">
      <c r="A3693" s="6">
        <f t="shared" si="228"/>
        <v>127.96000000000001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42020.367233796293</v>
      </c>
      <c r="T3693" s="10">
        <f t="shared" si="231"/>
        <v>42064.874305555553</v>
      </c>
    </row>
    <row r="3694" spans="1:20" ht="33" x14ac:dyDescent="0.25">
      <c r="A3694" s="6">
        <f t="shared" si="228"/>
        <v>126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41891.631701388884</v>
      </c>
      <c r="T3694" s="10">
        <f t="shared" si="231"/>
        <v>41900.666666666664</v>
      </c>
    </row>
    <row r="3695" spans="1:20" ht="49" x14ac:dyDescent="0.25">
      <c r="A3695" s="6">
        <f t="shared" si="228"/>
        <v>129.12912912912913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42308.85797453703</v>
      </c>
      <c r="T3695" s="10">
        <f t="shared" si="231"/>
        <v>42338.604166666664</v>
      </c>
    </row>
    <row r="3696" spans="1:20" ht="49" x14ac:dyDescent="0.25">
      <c r="A3696" s="6">
        <f t="shared" si="228"/>
        <v>107.42857142857143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42489.800543981481</v>
      </c>
      <c r="T3696" s="10">
        <f t="shared" si="231"/>
        <v>42526.749999999993</v>
      </c>
    </row>
    <row r="3697" spans="1:20" ht="65" x14ac:dyDescent="0.25">
      <c r="A3697" s="6">
        <f t="shared" si="228"/>
        <v>100.125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41995.537152777775</v>
      </c>
      <c r="T3697" s="10">
        <f t="shared" si="231"/>
        <v>42015.537152777775</v>
      </c>
    </row>
    <row r="3698" spans="1:20" ht="49" x14ac:dyDescent="0.25">
      <c r="A3698" s="6">
        <f t="shared" si="228"/>
        <v>155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41988.283749999995</v>
      </c>
      <c r="T3698" s="10">
        <f t="shared" si="231"/>
        <v>42048.283749999995</v>
      </c>
    </row>
    <row r="3699" spans="1:20" ht="49" x14ac:dyDescent="0.25">
      <c r="A3699" s="6">
        <f t="shared" si="228"/>
        <v>108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42479.1325</v>
      </c>
      <c r="T3699" s="10">
        <f t="shared" si="231"/>
        <v>42500.1325</v>
      </c>
    </row>
    <row r="3700" spans="1:20" ht="33" x14ac:dyDescent="0.25">
      <c r="A3700" s="6">
        <f t="shared" si="228"/>
        <v>110.52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42401.473229166666</v>
      </c>
      <c r="T3700" s="10">
        <f t="shared" si="231"/>
        <v>42431.473229166666</v>
      </c>
    </row>
    <row r="3701" spans="1:20" ht="49" x14ac:dyDescent="0.25">
      <c r="A3701" s="6">
        <f t="shared" si="228"/>
        <v>100.8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41897.268703703703</v>
      </c>
      <c r="T3701" s="10">
        <f t="shared" si="231"/>
        <v>41927.268703703703</v>
      </c>
    </row>
    <row r="3702" spans="1:20" ht="33" x14ac:dyDescent="0.25">
      <c r="A3702" s="6">
        <f t="shared" si="228"/>
        <v>121.2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41882.25231481481</v>
      </c>
      <c r="T3702" s="10">
        <f t="shared" si="231"/>
        <v>41912.333333333328</v>
      </c>
    </row>
    <row r="3703" spans="1:20" ht="49" x14ac:dyDescent="0.25">
      <c r="A3703" s="6">
        <f t="shared" si="228"/>
        <v>100.33333333333334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42129.208252314813</v>
      </c>
      <c r="T3703" s="10">
        <f t="shared" si="231"/>
        <v>42159.208252314813</v>
      </c>
    </row>
    <row r="3704" spans="1:20" ht="49" x14ac:dyDescent="0.25">
      <c r="A3704" s="6">
        <f t="shared" si="228"/>
        <v>109.16666666666666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42524.204675925925</v>
      </c>
      <c r="T3704" s="10">
        <f t="shared" si="231"/>
        <v>42561.624305555553</v>
      </c>
    </row>
    <row r="3705" spans="1:20" ht="49" x14ac:dyDescent="0.25">
      <c r="A3705" s="6">
        <f t="shared" si="228"/>
        <v>123.42857142857142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42556.171157407407</v>
      </c>
      <c r="T3705" s="10">
        <f t="shared" si="231"/>
        <v>42594.957638888889</v>
      </c>
    </row>
    <row r="3706" spans="1:20" ht="49" x14ac:dyDescent="0.25">
      <c r="A3706" s="6">
        <f t="shared" si="228"/>
        <v>136.33666666666667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42461.356412037036</v>
      </c>
      <c r="T3706" s="10">
        <f t="shared" si="231"/>
        <v>42521.356412037036</v>
      </c>
    </row>
    <row r="3707" spans="1:20" ht="49" x14ac:dyDescent="0.25">
      <c r="A3707" s="6">
        <f t="shared" si="228"/>
        <v>103.46657233816768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41792.209652777776</v>
      </c>
      <c r="T3707" s="10">
        <f t="shared" si="231"/>
        <v>41813.416666666664</v>
      </c>
    </row>
    <row r="3708" spans="1:20" ht="49" x14ac:dyDescent="0.25">
      <c r="A3708" s="6">
        <f t="shared" si="228"/>
        <v>121.33333333333334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41879.580428240741</v>
      </c>
      <c r="T3708" s="10">
        <f t="shared" si="231"/>
        <v>41894.580428240741</v>
      </c>
    </row>
    <row r="3709" spans="1:20" ht="33" x14ac:dyDescent="0.25">
      <c r="A3709" s="6">
        <f t="shared" si="228"/>
        <v>186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42551.715023148143</v>
      </c>
      <c r="T3709" s="10">
        <f t="shared" si="231"/>
        <v>42572.893055555549</v>
      </c>
    </row>
    <row r="3710" spans="1:20" ht="49" x14ac:dyDescent="0.25">
      <c r="A3710" s="6">
        <f t="shared" si="228"/>
        <v>300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41809.808865740735</v>
      </c>
      <c r="T3710" s="10">
        <f t="shared" si="231"/>
        <v>41823.808865740735</v>
      </c>
    </row>
    <row r="3711" spans="1:20" ht="49" x14ac:dyDescent="0.25">
      <c r="A3711" s="6">
        <f t="shared" si="228"/>
        <v>108.25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41785.374374999999</v>
      </c>
      <c r="T3711" s="10">
        <f t="shared" si="231"/>
        <v>41815.374374999999</v>
      </c>
    </row>
    <row r="3712" spans="1:20" ht="33" x14ac:dyDescent="0.25">
      <c r="A3712" s="6">
        <f t="shared" si="228"/>
        <v>141.15384615384613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42072.242916666662</v>
      </c>
      <c r="T3712" s="10">
        <f t="shared" si="231"/>
        <v>42097.242916666662</v>
      </c>
    </row>
    <row r="3713" spans="1:20" ht="33" x14ac:dyDescent="0.25">
      <c r="A3713" s="6">
        <f t="shared" si="228"/>
        <v>114.00000000000001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41779.3908912037</v>
      </c>
      <c r="T3713" s="10">
        <f t="shared" si="231"/>
        <v>41805.333333333328</v>
      </c>
    </row>
    <row r="3714" spans="1:20" ht="49" x14ac:dyDescent="0.25">
      <c r="A3714" s="6">
        <f t="shared" si="228"/>
        <v>153.73333333333332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42133.838738425926</v>
      </c>
      <c r="T3714" s="10">
        <f t="shared" si="231"/>
        <v>42154.957638888889</v>
      </c>
    </row>
    <row r="3715" spans="1:20" ht="49" x14ac:dyDescent="0.25">
      <c r="A3715" s="6">
        <f t="shared" ref="A3715:A3778" si="232">((F3715-E3715)/E3715+1)*100</f>
        <v>101.49999999999999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>
        <f t="shared" ref="P3715:P3778" si="233">F3715/M3715</f>
        <v>106.84210526315789</v>
      </c>
      <c r="Q3715" t="s">
        <v>8317</v>
      </c>
      <c r="R3715" t="s">
        <v>8318</v>
      </c>
      <c r="S3715" s="10">
        <f t="shared" ref="S3715:S3778" si="234">(((K3715/60)/60)/24)+DATE(1970,1,1)+(-8/24)</f>
        <v>42505.404699074068</v>
      </c>
      <c r="T3715" s="10">
        <f t="shared" ref="T3715:T3778" si="235">(((J3715/60)/60)/24)+DATE(1970,1,1)+(-8/24)</f>
        <v>42525.404699074068</v>
      </c>
    </row>
    <row r="3716" spans="1:20" ht="49" x14ac:dyDescent="0.25">
      <c r="A3716" s="6">
        <f t="shared" si="232"/>
        <v>102.35000000000001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42118.222997685189</v>
      </c>
      <c r="T3716" s="10">
        <f t="shared" si="235"/>
        <v>42149.832638888889</v>
      </c>
    </row>
    <row r="3717" spans="1:20" ht="49" x14ac:dyDescent="0.25">
      <c r="A3717" s="6">
        <f t="shared" si="232"/>
        <v>102.57142857142858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42036.662256944437</v>
      </c>
      <c r="T3717" s="10">
        <f t="shared" si="235"/>
        <v>42094.202777777777</v>
      </c>
    </row>
    <row r="3718" spans="1:20" ht="49" x14ac:dyDescent="0.25">
      <c r="A3718" s="6">
        <f t="shared" si="232"/>
        <v>155.75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42360.554502314808</v>
      </c>
      <c r="T3718" s="10">
        <f t="shared" si="235"/>
        <v>42390.554502314808</v>
      </c>
    </row>
    <row r="3719" spans="1:20" ht="49" x14ac:dyDescent="0.25">
      <c r="A3719" s="6">
        <f t="shared" si="232"/>
        <v>100.75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42102.532974537033</v>
      </c>
      <c r="T3719" s="10">
        <f t="shared" si="235"/>
        <v>42133.532974537033</v>
      </c>
    </row>
    <row r="3720" spans="1:20" ht="49" x14ac:dyDescent="0.25">
      <c r="A3720" s="6">
        <f t="shared" si="232"/>
        <v>239.4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42032.382812499993</v>
      </c>
      <c r="T3720" s="10">
        <f t="shared" si="235"/>
        <v>42062.382812499993</v>
      </c>
    </row>
    <row r="3721" spans="1:20" ht="33" x14ac:dyDescent="0.25">
      <c r="A3721" s="6">
        <f t="shared" si="232"/>
        <v>210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42147.396597222221</v>
      </c>
      <c r="T3721" s="10">
        <f t="shared" si="235"/>
        <v>42177.396597222221</v>
      </c>
    </row>
    <row r="3722" spans="1:20" ht="33" x14ac:dyDescent="0.25">
      <c r="A3722" s="6">
        <f t="shared" si="232"/>
        <v>104.51515151515152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42165.659791666665</v>
      </c>
      <c r="T3722" s="10">
        <f t="shared" si="235"/>
        <v>42187.659791666665</v>
      </c>
    </row>
    <row r="3723" spans="1:20" ht="49" x14ac:dyDescent="0.25">
      <c r="A3723" s="6">
        <f t="shared" si="232"/>
        <v>100.8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41927.602824074071</v>
      </c>
      <c r="T3723" s="10">
        <f t="shared" si="235"/>
        <v>41948.644490740735</v>
      </c>
    </row>
    <row r="3724" spans="1:20" ht="65" x14ac:dyDescent="0.25">
      <c r="A3724" s="6">
        <f t="shared" si="232"/>
        <v>111.20000000000002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42381.338506944441</v>
      </c>
      <c r="T3724" s="10">
        <f t="shared" si="235"/>
        <v>42411.624305555553</v>
      </c>
    </row>
    <row r="3725" spans="1:20" ht="33" x14ac:dyDescent="0.25">
      <c r="A3725" s="6">
        <f t="shared" si="232"/>
        <v>102.04444444444445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41943.419699074075</v>
      </c>
      <c r="T3725" s="10">
        <f t="shared" si="235"/>
        <v>41973.461365740739</v>
      </c>
    </row>
    <row r="3726" spans="1:20" ht="49" x14ac:dyDescent="0.25">
      <c r="A3726" s="6">
        <f t="shared" si="232"/>
        <v>102.54767441860466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42465.158101851855</v>
      </c>
      <c r="T3726" s="10">
        <f t="shared" si="235"/>
        <v>42494.624999999993</v>
      </c>
    </row>
    <row r="3727" spans="1:20" ht="49" x14ac:dyDescent="0.25">
      <c r="A3727" s="6">
        <f t="shared" si="232"/>
        <v>127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42401.611886574072</v>
      </c>
      <c r="T3727" s="10">
        <f t="shared" si="235"/>
        <v>42418.562499999993</v>
      </c>
    </row>
    <row r="3728" spans="1:20" ht="49" x14ac:dyDescent="0.25">
      <c r="A3728" s="6">
        <f t="shared" si="232"/>
        <v>338.70588235294122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42461.807534722226</v>
      </c>
      <c r="T3728" s="10">
        <f t="shared" si="235"/>
        <v>42489.541666666664</v>
      </c>
    </row>
    <row r="3729" spans="1:20" ht="49" x14ac:dyDescent="0.25">
      <c r="A3729" s="6">
        <f t="shared" si="232"/>
        <v>100.75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42632.014976851853</v>
      </c>
      <c r="T3729" s="10">
        <f t="shared" si="235"/>
        <v>42662.871527777774</v>
      </c>
    </row>
    <row r="3730" spans="1:20" ht="33" x14ac:dyDescent="0.25">
      <c r="A3730" s="6">
        <f t="shared" si="232"/>
        <v>9.3099999999999952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42204.837685185186</v>
      </c>
      <c r="T3730" s="10">
        <f t="shared" si="235"/>
        <v>42234.837685185186</v>
      </c>
    </row>
    <row r="3731" spans="1:20" ht="49" x14ac:dyDescent="0.25">
      <c r="A3731" s="6">
        <f t="shared" si="232"/>
        <v>7.240000000000002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42040.871666666666</v>
      </c>
      <c r="T3731" s="10">
        <f t="shared" si="235"/>
        <v>42085.829999999994</v>
      </c>
    </row>
    <row r="3732" spans="1:20" ht="49" x14ac:dyDescent="0.25">
      <c r="A3732" s="6">
        <f t="shared" si="232"/>
        <v>9.9999999999999982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42203.34443287037</v>
      </c>
      <c r="T3732" s="10">
        <f t="shared" si="235"/>
        <v>42233.34443287037</v>
      </c>
    </row>
    <row r="3733" spans="1:20" ht="49" x14ac:dyDescent="0.25">
      <c r="A3733" s="6">
        <f t="shared" si="232"/>
        <v>11.272727272727268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41983.419513888883</v>
      </c>
      <c r="T3733" s="10">
        <f t="shared" si="235"/>
        <v>42013.807638888888</v>
      </c>
    </row>
    <row r="3734" spans="1:20" ht="33" x14ac:dyDescent="0.25">
      <c r="A3734" s="6">
        <f t="shared" si="232"/>
        <v>15.411764705882359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41968.344131944446</v>
      </c>
      <c r="T3734" s="10">
        <f t="shared" si="235"/>
        <v>42028.166666666664</v>
      </c>
    </row>
    <row r="3735" spans="1:20" ht="49" x14ac:dyDescent="0.25">
      <c r="A3735" s="6">
        <f t="shared" si="232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42102.691064814811</v>
      </c>
      <c r="T3735" s="10">
        <f t="shared" si="235"/>
        <v>42112.604166666664</v>
      </c>
    </row>
    <row r="3736" spans="1:20" ht="49" x14ac:dyDescent="0.25">
      <c r="A3736" s="6">
        <f t="shared" si="232"/>
        <v>28.466666666666661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42089.568240740737</v>
      </c>
      <c r="T3736" s="10">
        <f t="shared" si="235"/>
        <v>42149.568240740737</v>
      </c>
    </row>
    <row r="3737" spans="1:20" ht="33" x14ac:dyDescent="0.25">
      <c r="A3737" s="6">
        <f t="shared" si="232"/>
        <v>13.33333333333333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42122.359826388885</v>
      </c>
      <c r="T3737" s="10">
        <f t="shared" si="235"/>
        <v>42152.359826388885</v>
      </c>
    </row>
    <row r="3738" spans="1:20" ht="49" x14ac:dyDescent="0.25">
      <c r="A3738" s="6">
        <f t="shared" si="232"/>
        <v>0.66666666666667096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42048.378391203696</v>
      </c>
      <c r="T3738" s="10">
        <f t="shared" si="235"/>
        <v>42086.416666666664</v>
      </c>
    </row>
    <row r="3739" spans="1:20" ht="33" x14ac:dyDescent="0.25">
      <c r="A3739" s="6">
        <f t="shared" si="232"/>
        <v>21.428571428571431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42297.357673611106</v>
      </c>
      <c r="T3739" s="10">
        <f t="shared" si="235"/>
        <v>42319.957638888889</v>
      </c>
    </row>
    <row r="3740" spans="1:20" ht="33" x14ac:dyDescent="0.25">
      <c r="A3740" s="6">
        <f t="shared" si="232"/>
        <v>18.000000000000004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41813.605381944442</v>
      </c>
      <c r="T3740" s="10">
        <f t="shared" si="235"/>
        <v>41835.583333333328</v>
      </c>
    </row>
    <row r="3741" spans="1:20" ht="49" x14ac:dyDescent="0.25">
      <c r="A3741" s="6">
        <f t="shared" si="232"/>
        <v>20.125000000000004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42548.116527777776</v>
      </c>
      <c r="T3741" s="10">
        <f t="shared" si="235"/>
        <v>42568.116527777776</v>
      </c>
    </row>
    <row r="3742" spans="1:20" ht="49" x14ac:dyDescent="0.25">
      <c r="A3742" s="6">
        <f t="shared" si="232"/>
        <v>17.900000000000006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41832.756423611107</v>
      </c>
      <c r="T3742" s="10">
        <f t="shared" si="235"/>
        <v>41862.745810185181</v>
      </c>
    </row>
    <row r="3743" spans="1:20" ht="49" x14ac:dyDescent="0.25">
      <c r="A3743" s="6">
        <f t="shared" si="232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42325.587384259255</v>
      </c>
      <c r="T3743" s="10">
        <f t="shared" si="235"/>
        <v>42355.587384259255</v>
      </c>
    </row>
    <row r="3744" spans="1:20" ht="49" x14ac:dyDescent="0.25">
      <c r="A3744" s="6">
        <f t="shared" si="232"/>
        <v>2.0000000000000018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41857.881296296291</v>
      </c>
      <c r="T3744" s="10">
        <f t="shared" si="235"/>
        <v>41887.881296296291</v>
      </c>
    </row>
    <row r="3745" spans="1:20" ht="33" x14ac:dyDescent="0.25">
      <c r="A3745" s="6">
        <f t="shared" si="232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41793.376898148148</v>
      </c>
      <c r="T3745" s="10">
        <f t="shared" si="235"/>
        <v>41823.376898148148</v>
      </c>
    </row>
    <row r="3746" spans="1:20" ht="49" x14ac:dyDescent="0.25">
      <c r="A3746" s="6">
        <f t="shared" si="232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41793.480925925927</v>
      </c>
      <c r="T3746" s="10">
        <f t="shared" si="235"/>
        <v>41824.832638888889</v>
      </c>
    </row>
    <row r="3747" spans="1:20" ht="49" x14ac:dyDescent="0.25">
      <c r="A3747" s="6">
        <f t="shared" si="232"/>
        <v>9.9999999999999982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41831.364606481482</v>
      </c>
      <c r="T3747" s="10">
        <f t="shared" si="235"/>
        <v>41861.364606481482</v>
      </c>
    </row>
    <row r="3748" spans="1:20" ht="18" x14ac:dyDescent="0.25">
      <c r="A3748" s="6">
        <f t="shared" si="232"/>
        <v>2.376470588235291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42621.05600694444</v>
      </c>
      <c r="T3748" s="10">
        <f t="shared" si="235"/>
        <v>42651.05600694444</v>
      </c>
    </row>
    <row r="3749" spans="1:20" ht="33" x14ac:dyDescent="0.25">
      <c r="A3749" s="6">
        <f t="shared" si="232"/>
        <v>1.0000000000000009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42163.966388888883</v>
      </c>
      <c r="T3749" s="10">
        <f t="shared" si="235"/>
        <v>42190.624305555553</v>
      </c>
    </row>
    <row r="3750" spans="1:20" ht="49" x14ac:dyDescent="0.25">
      <c r="A3750" s="6">
        <f t="shared" si="232"/>
        <v>103.52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42395.373101851852</v>
      </c>
      <c r="T3750" s="10">
        <f t="shared" si="235"/>
        <v>42415.915972222218</v>
      </c>
    </row>
    <row r="3751" spans="1:20" ht="49" x14ac:dyDescent="0.25">
      <c r="A3751" s="6">
        <f t="shared" si="232"/>
        <v>105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42457.793842592589</v>
      </c>
      <c r="T3751" s="10">
        <f t="shared" si="235"/>
        <v>42488.832638888889</v>
      </c>
    </row>
    <row r="3752" spans="1:20" ht="97" x14ac:dyDescent="0.25">
      <c r="A3752" s="6">
        <f t="shared" si="232"/>
        <v>100.44999999999999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42016.648240740738</v>
      </c>
      <c r="T3752" s="10">
        <f t="shared" si="235"/>
        <v>42044.999305555553</v>
      </c>
    </row>
    <row r="3753" spans="1:20" ht="49" x14ac:dyDescent="0.25">
      <c r="A3753" s="6">
        <f t="shared" si="232"/>
        <v>132.6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42402.702233796292</v>
      </c>
      <c r="T3753" s="10">
        <f t="shared" si="235"/>
        <v>42462.66056712962</v>
      </c>
    </row>
    <row r="3754" spans="1:20" ht="65" x14ac:dyDescent="0.25">
      <c r="A3754" s="6">
        <f t="shared" si="232"/>
        <v>112.99999999999999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42619.469155092585</v>
      </c>
      <c r="T3754" s="10">
        <f t="shared" si="235"/>
        <v>42659.541666666664</v>
      </c>
    </row>
    <row r="3755" spans="1:20" ht="49" x14ac:dyDescent="0.25">
      <c r="A3755" s="6">
        <f t="shared" si="232"/>
        <v>103.34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42128.490740740737</v>
      </c>
      <c r="T3755" s="10">
        <f t="shared" si="235"/>
        <v>42157.666666666664</v>
      </c>
    </row>
    <row r="3756" spans="1:20" ht="49" x14ac:dyDescent="0.25">
      <c r="A3756" s="6">
        <f t="shared" si="232"/>
        <v>120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41808.54788194444</v>
      </c>
      <c r="T3756" s="10">
        <f t="shared" si="235"/>
        <v>41845.874305555553</v>
      </c>
    </row>
    <row r="3757" spans="1:20" ht="49" x14ac:dyDescent="0.25">
      <c r="A3757" s="6">
        <f t="shared" si="232"/>
        <v>129.63636363636363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42445.533645833326</v>
      </c>
      <c r="T3757" s="10">
        <f t="shared" si="235"/>
        <v>42475.533645833326</v>
      </c>
    </row>
    <row r="3758" spans="1:20" ht="49" x14ac:dyDescent="0.25">
      <c r="A3758" s="6">
        <f t="shared" si="232"/>
        <v>101.11111111111111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41771.481458333328</v>
      </c>
      <c r="T3758" s="10">
        <f t="shared" si="235"/>
        <v>41801.481458333328</v>
      </c>
    </row>
    <row r="3759" spans="1:20" ht="49" x14ac:dyDescent="0.25">
      <c r="A3759" s="6">
        <f t="shared" si="232"/>
        <v>108.51428571428572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41954.517534722218</v>
      </c>
      <c r="T3759" s="10">
        <f t="shared" si="235"/>
        <v>41974.517534722218</v>
      </c>
    </row>
    <row r="3760" spans="1:20" ht="33" x14ac:dyDescent="0.25">
      <c r="A3760" s="6">
        <f t="shared" si="232"/>
        <v>102.33333333333334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41747.13817129629</v>
      </c>
      <c r="T3760" s="10">
        <f t="shared" si="235"/>
        <v>41777.875</v>
      </c>
    </row>
    <row r="3761" spans="1:20" ht="33" x14ac:dyDescent="0.25">
      <c r="A3761" s="6">
        <f t="shared" si="232"/>
        <v>110.24424999999999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42181.774918981479</v>
      </c>
      <c r="T3761" s="10">
        <f t="shared" si="235"/>
        <v>42241.774918981479</v>
      </c>
    </row>
    <row r="3762" spans="1:20" ht="49" x14ac:dyDescent="0.25">
      <c r="A3762" s="6">
        <f t="shared" si="232"/>
        <v>101.0154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41739.191967592589</v>
      </c>
      <c r="T3762" s="10">
        <f t="shared" si="235"/>
        <v>41764.191967592589</v>
      </c>
    </row>
    <row r="3763" spans="1:20" ht="49" x14ac:dyDescent="0.25">
      <c r="A3763" s="6">
        <f t="shared" si="232"/>
        <v>100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42173.133530092593</v>
      </c>
      <c r="T3763" s="10">
        <f t="shared" si="235"/>
        <v>42226.624999999993</v>
      </c>
    </row>
    <row r="3764" spans="1:20" ht="49" x14ac:dyDescent="0.25">
      <c r="A3764" s="6">
        <f t="shared" si="232"/>
        <v>106.24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42193.480196759258</v>
      </c>
      <c r="T3764" s="10">
        <f t="shared" si="235"/>
        <v>42218.480196759258</v>
      </c>
    </row>
    <row r="3765" spans="1:20" ht="33" x14ac:dyDescent="0.25">
      <c r="A3765" s="6">
        <f t="shared" si="232"/>
        <v>100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42065.416967592588</v>
      </c>
      <c r="T3765" s="10">
        <f t="shared" si="235"/>
        <v>42095.375300925924</v>
      </c>
    </row>
    <row r="3766" spans="1:20" ht="49" x14ac:dyDescent="0.25">
      <c r="A3766" s="6">
        <f t="shared" si="232"/>
        <v>100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42499.509629629632</v>
      </c>
      <c r="T3766" s="10">
        <f t="shared" si="235"/>
        <v>42518.691666666658</v>
      </c>
    </row>
    <row r="3767" spans="1:20" ht="49" x14ac:dyDescent="0.25">
      <c r="A3767" s="6">
        <f t="shared" si="232"/>
        <v>113.45714285714286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41820.443078703705</v>
      </c>
      <c r="T3767" s="10">
        <f t="shared" si="235"/>
        <v>41850.443078703705</v>
      </c>
    </row>
    <row r="3768" spans="1:20" ht="33" x14ac:dyDescent="0.25">
      <c r="A3768" s="6">
        <f t="shared" si="232"/>
        <v>102.65010000000001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41787.833854166667</v>
      </c>
      <c r="T3768" s="10">
        <f t="shared" si="235"/>
        <v>41822.833854166667</v>
      </c>
    </row>
    <row r="3769" spans="1:20" ht="49" x14ac:dyDescent="0.25">
      <c r="A3769" s="6">
        <f t="shared" si="232"/>
        <v>116.75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42049.686307870368</v>
      </c>
      <c r="T3769" s="10">
        <f t="shared" si="235"/>
        <v>42063.874305555553</v>
      </c>
    </row>
    <row r="3770" spans="1:20" ht="49" x14ac:dyDescent="0.25">
      <c r="A3770" s="6">
        <f t="shared" si="232"/>
        <v>107.65274999999998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41772.394560185181</v>
      </c>
      <c r="T3770" s="10">
        <f t="shared" si="235"/>
        <v>41802.394560185181</v>
      </c>
    </row>
    <row r="3771" spans="1:20" ht="49" x14ac:dyDescent="0.25">
      <c r="A3771" s="6">
        <f t="shared" si="232"/>
        <v>100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42445.264803240738</v>
      </c>
      <c r="T3771" s="10">
        <f t="shared" si="235"/>
        <v>42475.264803240738</v>
      </c>
    </row>
    <row r="3772" spans="1:20" ht="49" x14ac:dyDescent="0.25">
      <c r="A3772" s="6">
        <f t="shared" si="232"/>
        <v>100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42138.597337962965</v>
      </c>
      <c r="T3772" s="10">
        <f t="shared" si="235"/>
        <v>42168.597337962965</v>
      </c>
    </row>
    <row r="3773" spans="1:20" ht="33" x14ac:dyDescent="0.25">
      <c r="A3773" s="6">
        <f t="shared" si="232"/>
        <v>146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42493.52375</v>
      </c>
      <c r="T3773" s="10">
        <f t="shared" si="235"/>
        <v>42507.666666666664</v>
      </c>
    </row>
    <row r="3774" spans="1:20" ht="49" x14ac:dyDescent="0.25">
      <c r="A3774" s="6">
        <f t="shared" si="232"/>
        <v>110.2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42682.283634259256</v>
      </c>
      <c r="T3774" s="10">
        <f t="shared" si="235"/>
        <v>42702.916666666664</v>
      </c>
    </row>
    <row r="3775" spans="1:20" ht="33" x14ac:dyDescent="0.25">
      <c r="A3775" s="6">
        <f t="shared" si="232"/>
        <v>108.2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42655.67184027777</v>
      </c>
      <c r="T3775" s="10">
        <f t="shared" si="235"/>
        <v>42688.755555555552</v>
      </c>
    </row>
    <row r="3776" spans="1:20" ht="49" x14ac:dyDescent="0.25">
      <c r="A3776" s="6">
        <f t="shared" si="232"/>
        <v>100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42087.458969907406</v>
      </c>
      <c r="T3776" s="10">
        <f t="shared" si="235"/>
        <v>42103.458969907406</v>
      </c>
    </row>
    <row r="3777" spans="1:20" ht="49" x14ac:dyDescent="0.25">
      <c r="A3777" s="6">
        <f t="shared" si="232"/>
        <v>100.25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42075.609293981477</v>
      </c>
      <c r="T3777" s="10">
        <f t="shared" si="235"/>
        <v>42102.833333333336</v>
      </c>
    </row>
    <row r="3778" spans="1:20" ht="65" x14ac:dyDescent="0.25">
      <c r="A3778" s="6">
        <f t="shared" si="232"/>
        <v>106.71250000000001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41814.034467592588</v>
      </c>
      <c r="T3778" s="10">
        <f t="shared" si="235"/>
        <v>41851.708333333328</v>
      </c>
    </row>
    <row r="3779" spans="1:20" ht="49" x14ac:dyDescent="0.25">
      <c r="A3779" s="6">
        <f t="shared" ref="A3779:A3842" si="236">((F3779-E3779)/E3779+1)*100</f>
        <v>143.19999999999999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>
        <f t="shared" ref="P3779:P3842" si="237">F3779/M3779</f>
        <v>48.542372881355931</v>
      </c>
      <c r="Q3779" t="s">
        <v>8317</v>
      </c>
      <c r="R3779" t="s">
        <v>8359</v>
      </c>
      <c r="S3779" s="10">
        <f t="shared" ref="S3779:S3842" si="238">(((K3779/60)/60)/24)+DATE(1970,1,1)+(-8/24)</f>
        <v>41886.778020833335</v>
      </c>
      <c r="T3779" s="10">
        <f t="shared" ref="T3779:T3842" si="239">(((J3779/60)/60)/24)+DATE(1970,1,1)+(-8/24)</f>
        <v>41908.833333333328</v>
      </c>
    </row>
    <row r="3780" spans="1:20" ht="33" x14ac:dyDescent="0.25">
      <c r="A3780" s="6">
        <f t="shared" si="236"/>
        <v>105.04166666666666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41989.485879629625</v>
      </c>
      <c r="T3780" s="10">
        <f t="shared" si="239"/>
        <v>42049.485879629625</v>
      </c>
    </row>
    <row r="3781" spans="1:20" ht="33" x14ac:dyDescent="0.25">
      <c r="A3781" s="6">
        <f t="shared" si="236"/>
        <v>103.98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42425.402083333327</v>
      </c>
      <c r="T3781" s="10">
        <f t="shared" si="239"/>
        <v>42455.36041666667</v>
      </c>
    </row>
    <row r="3782" spans="1:20" ht="49" x14ac:dyDescent="0.25">
      <c r="A3782" s="6">
        <f t="shared" si="236"/>
        <v>120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42165.886400462965</v>
      </c>
      <c r="T3782" s="10">
        <f t="shared" si="239"/>
        <v>42198.504166666658</v>
      </c>
    </row>
    <row r="3783" spans="1:20" ht="49" x14ac:dyDescent="0.25">
      <c r="A3783" s="6">
        <f t="shared" si="236"/>
        <v>109.66666666666667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41865.549594907403</v>
      </c>
      <c r="T3783" s="10">
        <f t="shared" si="239"/>
        <v>41890.549594907403</v>
      </c>
    </row>
    <row r="3784" spans="1:20" ht="49" x14ac:dyDescent="0.25">
      <c r="A3784" s="6">
        <f t="shared" si="236"/>
        <v>101.75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42546.528900462967</v>
      </c>
      <c r="T3784" s="10">
        <f t="shared" si="239"/>
        <v>42575.624999999993</v>
      </c>
    </row>
    <row r="3785" spans="1:20" ht="49" x14ac:dyDescent="0.25">
      <c r="A3785" s="6">
        <f t="shared" si="236"/>
        <v>128.91666666666666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42419.806944444441</v>
      </c>
      <c r="T3785" s="10">
        <f t="shared" si="239"/>
        <v>42444.333333333336</v>
      </c>
    </row>
    <row r="3786" spans="1:20" ht="49" x14ac:dyDescent="0.25">
      <c r="A3786" s="6">
        <f t="shared" si="236"/>
        <v>114.99999999999999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42531.647361111107</v>
      </c>
      <c r="T3786" s="10">
        <f t="shared" si="239"/>
        <v>42561.647361111107</v>
      </c>
    </row>
    <row r="3787" spans="1:20" ht="49" x14ac:dyDescent="0.25">
      <c r="A3787" s="6">
        <f t="shared" si="236"/>
        <v>150.74999999999997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42548.305196759255</v>
      </c>
      <c r="T3787" s="10">
        <f t="shared" si="239"/>
        <v>42584.085416666661</v>
      </c>
    </row>
    <row r="3788" spans="1:20" ht="49" x14ac:dyDescent="0.25">
      <c r="A3788" s="6">
        <f t="shared" si="236"/>
        <v>110.96666666666665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42486.704571759255</v>
      </c>
      <c r="T3788" s="10">
        <f t="shared" si="239"/>
        <v>42516.704571759255</v>
      </c>
    </row>
    <row r="3789" spans="1:20" ht="49" x14ac:dyDescent="0.25">
      <c r="A3789" s="6">
        <f t="shared" si="236"/>
        <v>100.28571428571429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42167.201458333329</v>
      </c>
      <c r="T3789" s="10">
        <f t="shared" si="239"/>
        <v>42195.832638888889</v>
      </c>
    </row>
    <row r="3790" spans="1:20" ht="81" x14ac:dyDescent="0.25">
      <c r="A3790" s="6">
        <f t="shared" si="236"/>
        <v>0.66666666666667096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42333.362488425926</v>
      </c>
      <c r="T3790" s="10">
        <f t="shared" si="239"/>
        <v>42361.345833333333</v>
      </c>
    </row>
    <row r="3791" spans="1:20" ht="49" x14ac:dyDescent="0.25">
      <c r="A3791" s="6">
        <f t="shared" si="236"/>
        <v>3.267605633802817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42138.465486111112</v>
      </c>
      <c r="T3791" s="10">
        <f t="shared" si="239"/>
        <v>42170.465486111112</v>
      </c>
    </row>
    <row r="3792" spans="1:20" ht="49" x14ac:dyDescent="0.25">
      <c r="A3792" s="6">
        <f t="shared" si="236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42666.333599537036</v>
      </c>
      <c r="T3792" s="10">
        <f t="shared" si="239"/>
        <v>42696.3752662037</v>
      </c>
    </row>
    <row r="3793" spans="1:20" ht="33" x14ac:dyDescent="0.25">
      <c r="A3793" s="6">
        <f t="shared" si="236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41766.3587037037</v>
      </c>
      <c r="T3793" s="10">
        <f t="shared" si="239"/>
        <v>41826.3587037037</v>
      </c>
    </row>
    <row r="3794" spans="1:20" ht="33" x14ac:dyDescent="0.25">
      <c r="A3794" s="6">
        <f t="shared" si="236"/>
        <v>0.28000000000000247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42170.113680555551</v>
      </c>
      <c r="T3794" s="10">
        <f t="shared" si="239"/>
        <v>42200.113680555551</v>
      </c>
    </row>
    <row r="3795" spans="1:20" ht="49" x14ac:dyDescent="0.25">
      <c r="A3795" s="6">
        <f t="shared" si="236"/>
        <v>59.657142857142851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41968.60565972222</v>
      </c>
      <c r="T3795" s="10">
        <f t="shared" si="239"/>
        <v>41989.60565972222</v>
      </c>
    </row>
    <row r="3796" spans="1:20" ht="49" x14ac:dyDescent="0.25">
      <c r="A3796" s="6">
        <f t="shared" si="236"/>
        <v>1.0000000000000009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42132.247152777774</v>
      </c>
      <c r="T3796" s="10">
        <f t="shared" si="239"/>
        <v>42162.247152777774</v>
      </c>
    </row>
    <row r="3797" spans="1:20" ht="49" x14ac:dyDescent="0.25">
      <c r="A3797" s="6">
        <f t="shared" si="236"/>
        <v>1.6666666666666718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42201.102893518517</v>
      </c>
      <c r="T3797" s="10">
        <f t="shared" si="239"/>
        <v>42244.604166666664</v>
      </c>
    </row>
    <row r="3798" spans="1:20" ht="49" x14ac:dyDescent="0.25">
      <c r="A3798" s="6">
        <f t="shared" si="236"/>
        <v>4.4444444444402542E-3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42688.696250000001</v>
      </c>
      <c r="T3798" s="10">
        <f t="shared" si="239"/>
        <v>42748.696250000001</v>
      </c>
    </row>
    <row r="3799" spans="1:20" ht="49" x14ac:dyDescent="0.25">
      <c r="A3799" s="6">
        <f t="shared" si="236"/>
        <v>89.666666666666671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42084.548206018517</v>
      </c>
      <c r="T3799" s="10">
        <f t="shared" si="239"/>
        <v>42114.548206018517</v>
      </c>
    </row>
    <row r="3800" spans="1:20" ht="49" x14ac:dyDescent="0.25">
      <c r="A3800" s="6">
        <f t="shared" si="236"/>
        <v>1.464285714285718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41831.389444444445</v>
      </c>
      <c r="T3800" s="10">
        <f t="shared" si="239"/>
        <v>41861.389444444445</v>
      </c>
    </row>
    <row r="3801" spans="1:20" ht="33" x14ac:dyDescent="0.25">
      <c r="A3801" s="6">
        <f t="shared" si="236"/>
        <v>4.0200000000000014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42410.597719907404</v>
      </c>
      <c r="T3801" s="10">
        <f t="shared" si="239"/>
        <v>42440.597719907404</v>
      </c>
    </row>
    <row r="3802" spans="1:20" ht="49" x14ac:dyDescent="0.25">
      <c r="A3802" s="6">
        <f t="shared" si="236"/>
        <v>4.0045454545454495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41982.403738425921</v>
      </c>
      <c r="T3802" s="10">
        <f t="shared" si="239"/>
        <v>42014.874305555553</v>
      </c>
    </row>
    <row r="3803" spans="1:20" ht="49" x14ac:dyDescent="0.25">
      <c r="A3803" s="6">
        <f t="shared" si="236"/>
        <v>8.5200000000000049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41975.342777777776</v>
      </c>
      <c r="T3803" s="10">
        <f t="shared" si="239"/>
        <v>42006.342777777776</v>
      </c>
    </row>
    <row r="3804" spans="1:20" ht="49" x14ac:dyDescent="0.25">
      <c r="A3804" s="6">
        <f t="shared" si="236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42268.792893518512</v>
      </c>
      <c r="T3804" s="10">
        <f t="shared" si="239"/>
        <v>42298.792893518512</v>
      </c>
    </row>
    <row r="3805" spans="1:20" ht="33" x14ac:dyDescent="0.25">
      <c r="A3805" s="6">
        <f t="shared" si="236"/>
        <v>19.650000000000002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42403.638518518514</v>
      </c>
      <c r="T3805" s="10">
        <f t="shared" si="239"/>
        <v>42433.638518518514</v>
      </c>
    </row>
    <row r="3806" spans="1:20" ht="49" x14ac:dyDescent="0.25">
      <c r="A3806" s="6">
        <f t="shared" si="236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42526.676203703704</v>
      </c>
      <c r="T3806" s="10">
        <f t="shared" si="239"/>
        <v>42581.958333333336</v>
      </c>
    </row>
    <row r="3807" spans="1:20" ht="49" x14ac:dyDescent="0.25">
      <c r="A3807" s="6">
        <f t="shared" si="236"/>
        <v>2.0000000000020002E-3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41849.553703703699</v>
      </c>
      <c r="T3807" s="10">
        <f t="shared" si="239"/>
        <v>41909.553703703699</v>
      </c>
    </row>
    <row r="3808" spans="1:20" ht="49" x14ac:dyDescent="0.25">
      <c r="A3808" s="6">
        <f t="shared" si="236"/>
        <v>6.6666666666670427E-2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41798.925706018512</v>
      </c>
      <c r="T3808" s="10">
        <f t="shared" si="239"/>
        <v>41818.925706018512</v>
      </c>
    </row>
    <row r="3809" spans="1:20" ht="49" x14ac:dyDescent="0.25">
      <c r="A3809" s="6">
        <f t="shared" si="236"/>
        <v>30.333333333333336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42090.575682870367</v>
      </c>
      <c r="T3809" s="10">
        <f t="shared" si="239"/>
        <v>42097.575682870367</v>
      </c>
    </row>
    <row r="3810" spans="1:20" ht="49" x14ac:dyDescent="0.25">
      <c r="A3810" s="6">
        <f t="shared" si="236"/>
        <v>100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42059.12059027778</v>
      </c>
      <c r="T3810" s="10">
        <f t="shared" si="239"/>
        <v>42119.078923611109</v>
      </c>
    </row>
    <row r="3811" spans="1:20" ht="49" x14ac:dyDescent="0.25">
      <c r="A3811" s="6">
        <f t="shared" si="236"/>
        <v>101.25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41800.193368055552</v>
      </c>
      <c r="T3811" s="10">
        <f t="shared" si="239"/>
        <v>41850.625</v>
      </c>
    </row>
    <row r="3812" spans="1:20" ht="49" x14ac:dyDescent="0.25">
      <c r="A3812" s="6">
        <f t="shared" si="236"/>
        <v>121.73333333333333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42054.515717592592</v>
      </c>
      <c r="T3812" s="10">
        <f t="shared" si="239"/>
        <v>42084.474050925921</v>
      </c>
    </row>
    <row r="3813" spans="1:20" ht="49" x14ac:dyDescent="0.25">
      <c r="A3813" s="6">
        <f t="shared" si="236"/>
        <v>330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42487.293668981474</v>
      </c>
      <c r="T3813" s="10">
        <f t="shared" si="239"/>
        <v>42521.124999999993</v>
      </c>
    </row>
    <row r="3814" spans="1:20" ht="49" x14ac:dyDescent="0.25">
      <c r="A3814" s="6">
        <f t="shared" si="236"/>
        <v>109.55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42109.417916666665</v>
      </c>
      <c r="T3814" s="10">
        <f t="shared" si="239"/>
        <v>42155.832638888889</v>
      </c>
    </row>
    <row r="3815" spans="1:20" ht="49" x14ac:dyDescent="0.25">
      <c r="A3815" s="6">
        <f t="shared" si="236"/>
        <v>100.95190476190474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42496.942372685182</v>
      </c>
      <c r="T3815" s="10">
        <f t="shared" si="239"/>
        <v>42535.571527777771</v>
      </c>
    </row>
    <row r="3816" spans="1:20" ht="49" x14ac:dyDescent="0.25">
      <c r="A3816" s="6">
        <f t="shared" si="236"/>
        <v>140.13333333333333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42058.570740740739</v>
      </c>
      <c r="T3816" s="10">
        <f t="shared" si="239"/>
        <v>42094.832638888889</v>
      </c>
    </row>
    <row r="3817" spans="1:20" ht="33" x14ac:dyDescent="0.25">
      <c r="A3817" s="6">
        <f t="shared" si="236"/>
        <v>100.001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42206.926585648143</v>
      </c>
      <c r="T3817" s="10">
        <f t="shared" si="239"/>
        <v>42236.624999999993</v>
      </c>
    </row>
    <row r="3818" spans="1:20" ht="65" x14ac:dyDescent="0.25">
      <c r="A3818" s="6">
        <f t="shared" si="236"/>
        <v>119.238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41807.356747685182</v>
      </c>
      <c r="T3818" s="10">
        <f t="shared" si="239"/>
        <v>41837.356747685182</v>
      </c>
    </row>
    <row r="3819" spans="1:20" ht="49" x14ac:dyDescent="0.25">
      <c r="A3819" s="6">
        <f t="shared" si="236"/>
        <v>107.25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42284.363611111105</v>
      </c>
      <c r="T3819" s="10">
        <f t="shared" si="239"/>
        <v>42300.832638888889</v>
      </c>
    </row>
    <row r="3820" spans="1:20" ht="49" x14ac:dyDescent="0.25">
      <c r="A3820" s="6">
        <f t="shared" si="236"/>
        <v>228.00000000000003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42045.509050925924</v>
      </c>
      <c r="T3820" s="10">
        <f t="shared" si="239"/>
        <v>42075.467384259253</v>
      </c>
    </row>
    <row r="3821" spans="1:20" ht="33" x14ac:dyDescent="0.25">
      <c r="A3821" s="6">
        <f t="shared" si="236"/>
        <v>106.4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42183.876203703701</v>
      </c>
      <c r="T3821" s="10">
        <f t="shared" si="239"/>
        <v>42202.543055555558</v>
      </c>
    </row>
    <row r="3822" spans="1:20" ht="49" x14ac:dyDescent="0.25">
      <c r="A3822" s="6">
        <f t="shared" si="236"/>
        <v>143.33333333333334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42160.318483796298</v>
      </c>
      <c r="T3822" s="10">
        <f t="shared" si="239"/>
        <v>42190.318483796298</v>
      </c>
    </row>
    <row r="3823" spans="1:20" ht="49" x14ac:dyDescent="0.25">
      <c r="A3823" s="6">
        <f t="shared" si="236"/>
        <v>104.54285714285714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42340.847303240742</v>
      </c>
      <c r="T3823" s="10">
        <f t="shared" si="239"/>
        <v>42372.847303240742</v>
      </c>
    </row>
    <row r="3824" spans="1:20" ht="49" x14ac:dyDescent="0.25">
      <c r="A3824" s="6">
        <f t="shared" si="236"/>
        <v>110.02000000000001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42329.504826388882</v>
      </c>
      <c r="T3824" s="10">
        <f t="shared" si="239"/>
        <v>42388.624305555553</v>
      </c>
    </row>
    <row r="3825" spans="1:20" ht="49" x14ac:dyDescent="0.25">
      <c r="A3825" s="6">
        <f t="shared" si="236"/>
        <v>106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42170.576898148145</v>
      </c>
      <c r="T3825" s="10">
        <f t="shared" si="239"/>
        <v>42204.832638888889</v>
      </c>
    </row>
    <row r="3826" spans="1:20" ht="49" x14ac:dyDescent="0.25">
      <c r="A3826" s="6">
        <f t="shared" si="236"/>
        <v>108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42571.292858796289</v>
      </c>
      <c r="T3826" s="10">
        <f t="shared" si="239"/>
        <v>42583.236805555549</v>
      </c>
    </row>
    <row r="3827" spans="1:20" ht="49" x14ac:dyDescent="0.25">
      <c r="A3827" s="6">
        <f t="shared" si="236"/>
        <v>105.42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42150.736273148148</v>
      </c>
      <c r="T3827" s="10">
        <f t="shared" si="239"/>
        <v>42171.736273148148</v>
      </c>
    </row>
    <row r="3828" spans="1:20" ht="33" x14ac:dyDescent="0.25">
      <c r="A3828" s="6">
        <f t="shared" si="236"/>
        <v>119.16666666666667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42101.090208333328</v>
      </c>
      <c r="T3828" s="10">
        <f t="shared" si="239"/>
        <v>42131.090208333328</v>
      </c>
    </row>
    <row r="3829" spans="1:20" ht="65" x14ac:dyDescent="0.25">
      <c r="A3829" s="6">
        <f t="shared" si="236"/>
        <v>152.66666666666666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42034.594918981478</v>
      </c>
      <c r="T3829" s="10">
        <f t="shared" si="239"/>
        <v>42089.666666666664</v>
      </c>
    </row>
    <row r="3830" spans="1:20" ht="49" x14ac:dyDescent="0.25">
      <c r="A3830" s="6">
        <f t="shared" si="236"/>
        <v>100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41944.194293981483</v>
      </c>
      <c r="T3830" s="10">
        <f t="shared" si="239"/>
        <v>42004.235960648148</v>
      </c>
    </row>
    <row r="3831" spans="1:20" ht="49" x14ac:dyDescent="0.25">
      <c r="A3831" s="6">
        <f t="shared" si="236"/>
        <v>100.2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42593.532071759262</v>
      </c>
      <c r="T3831" s="10">
        <f t="shared" si="239"/>
        <v>42613.532071759262</v>
      </c>
    </row>
    <row r="3832" spans="1:20" ht="49" x14ac:dyDescent="0.25">
      <c r="A3832" s="6">
        <f t="shared" si="236"/>
        <v>225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42503.407534722217</v>
      </c>
      <c r="T3832" s="10">
        <f t="shared" si="239"/>
        <v>42517.407534722217</v>
      </c>
    </row>
    <row r="3833" spans="1:20" ht="49" x14ac:dyDescent="0.25">
      <c r="A3833" s="6">
        <f t="shared" si="236"/>
        <v>106.02199999999999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41927.515567129631</v>
      </c>
      <c r="T3833" s="10">
        <f t="shared" si="239"/>
        <v>41948.557233796295</v>
      </c>
    </row>
    <row r="3834" spans="1:20" ht="49" x14ac:dyDescent="0.25">
      <c r="A3834" s="6">
        <f t="shared" si="236"/>
        <v>104.66666666666666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42374.781655092585</v>
      </c>
      <c r="T3834" s="10">
        <f t="shared" si="239"/>
        <v>42419.781655092585</v>
      </c>
    </row>
    <row r="3835" spans="1:20" ht="49" x14ac:dyDescent="0.25">
      <c r="A3835" s="6">
        <f t="shared" si="236"/>
        <v>116.66666666666667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41963.53902777777</v>
      </c>
      <c r="T3835" s="10">
        <f t="shared" si="239"/>
        <v>41974.464583333327</v>
      </c>
    </row>
    <row r="3836" spans="1:20" ht="49" x14ac:dyDescent="0.25">
      <c r="A3836" s="6">
        <f t="shared" si="236"/>
        <v>109.03333333333333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42143.111886574072</v>
      </c>
      <c r="T3836" s="10">
        <f t="shared" si="239"/>
        <v>42173.111886574072</v>
      </c>
    </row>
    <row r="3837" spans="1:20" ht="49" x14ac:dyDescent="0.25">
      <c r="A3837" s="6">
        <f t="shared" si="236"/>
        <v>160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42460.608888888884</v>
      </c>
      <c r="T3837" s="10">
        <f t="shared" si="239"/>
        <v>42481.608888888884</v>
      </c>
    </row>
    <row r="3838" spans="1:20" ht="49" x14ac:dyDescent="0.25">
      <c r="A3838" s="6">
        <f t="shared" si="236"/>
        <v>112.5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42553.593194444438</v>
      </c>
      <c r="T3838" s="10">
        <f t="shared" si="239"/>
        <v>42584.839583333327</v>
      </c>
    </row>
    <row r="3839" spans="1:20" ht="33" x14ac:dyDescent="0.25">
      <c r="A3839" s="6">
        <f t="shared" si="236"/>
        <v>102.1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42152.432384259257</v>
      </c>
      <c r="T3839" s="10">
        <f t="shared" si="239"/>
        <v>42188.432384259257</v>
      </c>
    </row>
    <row r="3840" spans="1:20" ht="49" x14ac:dyDescent="0.25">
      <c r="A3840" s="6">
        <f t="shared" si="236"/>
        <v>100.824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42116.377418981479</v>
      </c>
      <c r="T3840" s="10">
        <f t="shared" si="239"/>
        <v>42146.377418981479</v>
      </c>
    </row>
    <row r="3841" spans="1:20" ht="49" x14ac:dyDescent="0.25">
      <c r="A3841" s="6">
        <f t="shared" si="236"/>
        <v>101.25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42154.809305555551</v>
      </c>
      <c r="T3841" s="10">
        <f t="shared" si="239"/>
        <v>42214.809305555551</v>
      </c>
    </row>
    <row r="3842" spans="1:20" ht="49" x14ac:dyDescent="0.25">
      <c r="A3842" s="6">
        <f t="shared" si="236"/>
        <v>6500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42432.368391203701</v>
      </c>
      <c r="T3842" s="10">
        <f t="shared" si="239"/>
        <v>42457.32672453703</v>
      </c>
    </row>
    <row r="3843" spans="1:20" ht="49" x14ac:dyDescent="0.25">
      <c r="A3843" s="6">
        <f t="shared" ref="A3843:A3906" si="240">((F3843-E3843)/E3843+1)*100</f>
        <v>8.720000000000006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>
        <f t="shared" ref="P3843:P3906" si="241">F3843/M3843</f>
        <v>25.647058823529413</v>
      </c>
      <c r="Q3843" t="s">
        <v>8317</v>
      </c>
      <c r="R3843" t="s">
        <v>8318</v>
      </c>
      <c r="S3843" s="10">
        <f t="shared" ref="S3843:S3906" si="242">(((K3843/60)/60)/24)+DATE(1970,1,1)+(-8/24)</f>
        <v>41780.45239583333</v>
      </c>
      <c r="T3843" s="10">
        <f t="shared" ref="T3843:T3906" si="243">(((J3843/60)/60)/24)+DATE(1970,1,1)+(-8/24)</f>
        <v>41840.45239583333</v>
      </c>
    </row>
    <row r="3844" spans="1:20" ht="49" x14ac:dyDescent="0.25">
      <c r="A3844" s="6">
        <f t="shared" si="240"/>
        <v>21.940000000000005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41740.160324074073</v>
      </c>
      <c r="T3844" s="10">
        <f t="shared" si="243"/>
        <v>41770.160324074073</v>
      </c>
    </row>
    <row r="3845" spans="1:20" ht="49" x14ac:dyDescent="0.25">
      <c r="A3845" s="6">
        <f t="shared" si="240"/>
        <v>21.299999999999997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41765.739166666666</v>
      </c>
      <c r="T3845" s="10">
        <f t="shared" si="243"/>
        <v>41790.739166666666</v>
      </c>
    </row>
    <row r="3846" spans="1:20" ht="49" x14ac:dyDescent="0.25">
      <c r="A3846" s="6">
        <f t="shared" si="240"/>
        <v>41.489795918367342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41766.283958333333</v>
      </c>
      <c r="T3846" s="10">
        <f t="shared" si="243"/>
        <v>41792.957638888889</v>
      </c>
    </row>
    <row r="3847" spans="1:20" ht="65" x14ac:dyDescent="0.25">
      <c r="A3847" s="6">
        <f t="shared" si="240"/>
        <v>2.1050000000000013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42248.293680555551</v>
      </c>
      <c r="T3847" s="10">
        <f t="shared" si="243"/>
        <v>42278.293680555551</v>
      </c>
    </row>
    <row r="3848" spans="1:20" ht="49" x14ac:dyDescent="0.25">
      <c r="A3848" s="6">
        <f t="shared" si="240"/>
        <v>2.7000000000000024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41884.88821759259</v>
      </c>
      <c r="T3848" s="10">
        <f t="shared" si="243"/>
        <v>41915.957638888889</v>
      </c>
    </row>
    <row r="3849" spans="1:20" ht="49" x14ac:dyDescent="0.25">
      <c r="A3849" s="6">
        <f t="shared" si="240"/>
        <v>16.161904761904765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42158.891099537032</v>
      </c>
      <c r="T3849" s="10">
        <f t="shared" si="243"/>
        <v>42203.891099537032</v>
      </c>
    </row>
    <row r="3850" spans="1:20" ht="49" x14ac:dyDescent="0.25">
      <c r="A3850" s="6">
        <f t="shared" si="240"/>
        <v>16.376923076923077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42265.483668981477</v>
      </c>
      <c r="T3850" s="10">
        <f t="shared" si="243"/>
        <v>42295.483668981477</v>
      </c>
    </row>
    <row r="3851" spans="1:20" ht="49" x14ac:dyDescent="0.25">
      <c r="A3851" s="6">
        <f t="shared" si="240"/>
        <v>7.0433333333333348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42136.433842592589</v>
      </c>
      <c r="T3851" s="10">
        <f t="shared" si="243"/>
        <v>42166.433842592589</v>
      </c>
    </row>
    <row r="3852" spans="1:20" ht="33" x14ac:dyDescent="0.25">
      <c r="A3852" s="6">
        <f t="shared" si="240"/>
        <v>3.8000000000000034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41974.791006944441</v>
      </c>
      <c r="T3852" s="10">
        <f t="shared" si="243"/>
        <v>42004.791006944441</v>
      </c>
    </row>
    <row r="3853" spans="1:20" ht="49" x14ac:dyDescent="0.25">
      <c r="A3853" s="6">
        <f t="shared" si="240"/>
        <v>34.08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42172.10623842592</v>
      </c>
      <c r="T3853" s="10">
        <f t="shared" si="243"/>
        <v>42202.10623842592</v>
      </c>
    </row>
    <row r="3854" spans="1:20" ht="49" x14ac:dyDescent="0.25">
      <c r="A3854" s="6">
        <f t="shared" si="240"/>
        <v>0.20000000000000018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42064.857361111113</v>
      </c>
      <c r="T3854" s="10">
        <f t="shared" si="243"/>
        <v>42089.815694444442</v>
      </c>
    </row>
    <row r="3855" spans="1:20" ht="33" x14ac:dyDescent="0.25">
      <c r="A3855" s="6">
        <f t="shared" si="240"/>
        <v>2.6000000000003798E-2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41848.506689814814</v>
      </c>
      <c r="T3855" s="10">
        <f t="shared" si="243"/>
        <v>41883.506689814814</v>
      </c>
    </row>
    <row r="3856" spans="1:20" ht="33" x14ac:dyDescent="0.25">
      <c r="A3856" s="6">
        <f t="shared" si="240"/>
        <v>16.254545454545454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42103.55159722222</v>
      </c>
      <c r="T3856" s="10">
        <f t="shared" si="243"/>
        <v>42133.55159722222</v>
      </c>
    </row>
    <row r="3857" spans="1:20" ht="49" x14ac:dyDescent="0.25">
      <c r="A3857" s="6">
        <f t="shared" si="240"/>
        <v>2.5000000000000022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42059.637395833335</v>
      </c>
      <c r="T3857" s="10">
        <f t="shared" si="243"/>
        <v>42089.595729166664</v>
      </c>
    </row>
    <row r="3858" spans="1:20" ht="49" x14ac:dyDescent="0.25">
      <c r="A3858" s="6">
        <f t="shared" si="240"/>
        <v>1.9999999999997797E-2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42041.409756944442</v>
      </c>
      <c r="T3858" s="10">
        <f t="shared" si="243"/>
        <v>42071.368090277778</v>
      </c>
    </row>
    <row r="3859" spans="1:20" ht="49" x14ac:dyDescent="0.25">
      <c r="A3859" s="6">
        <f t="shared" si="240"/>
        <v>5.2000000000000046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41829.403819444444</v>
      </c>
      <c r="T3859" s="10">
        <f t="shared" si="243"/>
        <v>41852.383333333331</v>
      </c>
    </row>
    <row r="3860" spans="1:20" ht="49" x14ac:dyDescent="0.25">
      <c r="A3860" s="6">
        <f t="shared" si="240"/>
        <v>2.0000000000000018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42128.097731481481</v>
      </c>
      <c r="T3860" s="10">
        <f t="shared" si="243"/>
        <v>42146.541666666664</v>
      </c>
    </row>
    <row r="3861" spans="1:20" ht="49" x14ac:dyDescent="0.25">
      <c r="A3861" s="6">
        <f t="shared" si="240"/>
        <v>3.9999999999995595E-2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41789.560266203705</v>
      </c>
      <c r="T3861" s="10">
        <f t="shared" si="243"/>
        <v>41815.541666666664</v>
      </c>
    </row>
    <row r="3862" spans="1:20" ht="49" x14ac:dyDescent="0.25">
      <c r="A3862" s="6">
        <f t="shared" si="240"/>
        <v>17.666666666666664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41833.327662037031</v>
      </c>
      <c r="T3862" s="10">
        <f t="shared" si="243"/>
        <v>41863.327662037031</v>
      </c>
    </row>
    <row r="3863" spans="1:20" ht="18" x14ac:dyDescent="0.25">
      <c r="A3863" s="6">
        <f t="shared" si="240"/>
        <v>5.0000000000000044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41914.256678240738</v>
      </c>
      <c r="T3863" s="10">
        <f t="shared" si="243"/>
        <v>41955.574305555558</v>
      </c>
    </row>
    <row r="3864" spans="1:20" ht="33" x14ac:dyDescent="0.25">
      <c r="A3864" s="6">
        <f t="shared" si="240"/>
        <v>1.3333333333331865E-2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42610.927731481475</v>
      </c>
      <c r="T3864" s="10">
        <f t="shared" si="243"/>
        <v>42625.374305555553</v>
      </c>
    </row>
    <row r="3865" spans="1:20" ht="49" x14ac:dyDescent="0.25">
      <c r="A3865" s="6">
        <f t="shared" si="24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42253.299826388888</v>
      </c>
      <c r="T3865" s="10">
        <f t="shared" si="243"/>
        <v>42313.341493055552</v>
      </c>
    </row>
    <row r="3866" spans="1:20" ht="49" x14ac:dyDescent="0.25">
      <c r="A3866" s="6">
        <f t="shared" si="240"/>
        <v>1.2000000000000011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42295.558495370373</v>
      </c>
      <c r="T3866" s="10">
        <f t="shared" si="243"/>
        <v>42325.60016203703</v>
      </c>
    </row>
    <row r="3867" spans="1:20" ht="49" x14ac:dyDescent="0.25">
      <c r="A3867" s="6">
        <f t="shared" si="240"/>
        <v>26.937422295897228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41841.31826388889</v>
      </c>
      <c r="T3867" s="10">
        <f t="shared" si="243"/>
        <v>41880.895833333328</v>
      </c>
    </row>
    <row r="3868" spans="1:20" ht="33" x14ac:dyDescent="0.25">
      <c r="A3868" s="6">
        <f t="shared" si="240"/>
        <v>0.54999999999999494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42402.613668981481</v>
      </c>
      <c r="T3868" s="10">
        <f t="shared" si="243"/>
        <v>42451.811805555553</v>
      </c>
    </row>
    <row r="3869" spans="1:20" ht="49" x14ac:dyDescent="0.25">
      <c r="A3869" s="6">
        <f t="shared" si="240"/>
        <v>12.549999999999994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42509.480775462966</v>
      </c>
      <c r="T3869" s="10">
        <f t="shared" si="243"/>
        <v>42539.480775462966</v>
      </c>
    </row>
    <row r="3870" spans="1:20" ht="18" x14ac:dyDescent="0.25">
      <c r="A3870" s="6">
        <f t="shared" si="240"/>
        <v>0.20000000000000018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41865.326446759253</v>
      </c>
      <c r="T3870" s="10">
        <f t="shared" si="243"/>
        <v>41890.326446759253</v>
      </c>
    </row>
    <row r="3871" spans="1:20" ht="33" x14ac:dyDescent="0.25">
      <c r="A3871" s="6">
        <f t="shared" si="240"/>
        <v>3.4474868431088379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42047.391111111108</v>
      </c>
      <c r="T3871" s="10">
        <f t="shared" si="243"/>
        <v>42076.799305555549</v>
      </c>
    </row>
    <row r="3872" spans="1:20" ht="49" x14ac:dyDescent="0.25">
      <c r="A3872" s="6">
        <f t="shared" si="240"/>
        <v>15.000000000000002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41792.838865740734</v>
      </c>
      <c r="T3872" s="10">
        <f t="shared" si="243"/>
        <v>41822.838865740734</v>
      </c>
    </row>
    <row r="3873" spans="1:20" ht="33" x14ac:dyDescent="0.25">
      <c r="A3873" s="6">
        <f t="shared" si="240"/>
        <v>2.6666666666666616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42763.447337962956</v>
      </c>
      <c r="T3873" s="10">
        <f t="shared" si="243"/>
        <v>42823.405671296299</v>
      </c>
    </row>
    <row r="3874" spans="1:20" ht="49" x14ac:dyDescent="0.25">
      <c r="A3874" s="6">
        <f t="shared" si="24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42179.8124537037</v>
      </c>
      <c r="T3874" s="10">
        <f t="shared" si="243"/>
        <v>42229.8124537037</v>
      </c>
    </row>
    <row r="3875" spans="1:20" ht="49" x14ac:dyDescent="0.25">
      <c r="A3875" s="6">
        <f t="shared" si="24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42255.362673611111</v>
      </c>
      <c r="T3875" s="10">
        <f t="shared" si="243"/>
        <v>42285.362673611111</v>
      </c>
    </row>
    <row r="3876" spans="1:20" ht="49" x14ac:dyDescent="0.25">
      <c r="A3876" s="6">
        <f t="shared" si="24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42006.683124999996</v>
      </c>
      <c r="T3876" s="10">
        <f t="shared" si="243"/>
        <v>42027.708333333336</v>
      </c>
    </row>
    <row r="3877" spans="1:20" ht="49" x14ac:dyDescent="0.25">
      <c r="A3877" s="6">
        <f t="shared" si="24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42615.013483796291</v>
      </c>
      <c r="T3877" s="10">
        <f t="shared" si="243"/>
        <v>42616.083333333336</v>
      </c>
    </row>
    <row r="3878" spans="1:20" ht="49" x14ac:dyDescent="0.25">
      <c r="A3878" s="6">
        <f t="shared" si="240"/>
        <v>52.794871794871788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42372.290833333333</v>
      </c>
      <c r="T3878" s="10">
        <f t="shared" si="243"/>
        <v>42402.290833333333</v>
      </c>
    </row>
    <row r="3879" spans="1:20" ht="49" x14ac:dyDescent="0.25">
      <c r="A3879" s="6">
        <f t="shared" si="240"/>
        <v>4.9640000000000022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42682.344351851854</v>
      </c>
      <c r="T3879" s="10">
        <f t="shared" si="243"/>
        <v>42712.344351851854</v>
      </c>
    </row>
    <row r="3880" spans="1:20" ht="49" x14ac:dyDescent="0.25">
      <c r="A3880" s="6">
        <f t="shared" si="240"/>
        <v>5.5555555555553138E-2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42154.485486111109</v>
      </c>
      <c r="T3880" s="10">
        <f t="shared" si="243"/>
        <v>42184.832638888889</v>
      </c>
    </row>
    <row r="3881" spans="1:20" ht="49" x14ac:dyDescent="0.25">
      <c r="A3881" s="6">
        <f t="shared" si="24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41999.527731481481</v>
      </c>
      <c r="T3881" s="10">
        <f t="shared" si="243"/>
        <v>42029.527731481481</v>
      </c>
    </row>
    <row r="3882" spans="1:20" ht="49" x14ac:dyDescent="0.25">
      <c r="A3882" s="6">
        <f t="shared" si="240"/>
        <v>13.06666666666667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41815.481712962959</v>
      </c>
      <c r="T3882" s="10">
        <f t="shared" si="243"/>
        <v>41850.625</v>
      </c>
    </row>
    <row r="3883" spans="1:20" ht="33" x14ac:dyDescent="0.25">
      <c r="A3883" s="6">
        <f t="shared" si="240"/>
        <v>5.0000000000000044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42755.685173611106</v>
      </c>
      <c r="T3883" s="10">
        <f t="shared" si="243"/>
        <v>42785.685173611106</v>
      </c>
    </row>
    <row r="3884" spans="1:20" ht="49" x14ac:dyDescent="0.25">
      <c r="A3884" s="6">
        <f t="shared" si="24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42373.65011574074</v>
      </c>
      <c r="T3884" s="10">
        <f t="shared" si="243"/>
        <v>42400.627083333333</v>
      </c>
    </row>
    <row r="3885" spans="1:20" ht="49" x14ac:dyDescent="0.25">
      <c r="A3885" s="6">
        <f t="shared" si="24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41854.269317129627</v>
      </c>
      <c r="T3885" s="10">
        <f t="shared" si="243"/>
        <v>41884.269317129627</v>
      </c>
    </row>
    <row r="3886" spans="1:20" ht="49" x14ac:dyDescent="0.25">
      <c r="A3886" s="6">
        <f t="shared" si="24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42065.458240740736</v>
      </c>
      <c r="T3886" s="10">
        <f t="shared" si="243"/>
        <v>42090.416574074072</v>
      </c>
    </row>
    <row r="3887" spans="1:20" ht="49" x14ac:dyDescent="0.25">
      <c r="A3887" s="6">
        <f t="shared" si="24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42469.617951388886</v>
      </c>
      <c r="T3887" s="10">
        <f t="shared" si="243"/>
        <v>42499.617951388886</v>
      </c>
    </row>
    <row r="3888" spans="1:20" ht="18" x14ac:dyDescent="0.25">
      <c r="A3888" s="6">
        <f t="shared" si="24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41953.894699074073</v>
      </c>
      <c r="T3888" s="10">
        <f t="shared" si="243"/>
        <v>41983.894699074073</v>
      </c>
    </row>
    <row r="3889" spans="1:20" ht="49" x14ac:dyDescent="0.25">
      <c r="A3889" s="6">
        <f t="shared" si="240"/>
        <v>1.749999999999996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42079.524641203701</v>
      </c>
      <c r="T3889" s="10">
        <f t="shared" si="243"/>
        <v>42125.583333333336</v>
      </c>
    </row>
    <row r="3890" spans="1:20" ht="49" x14ac:dyDescent="0.25">
      <c r="A3890" s="6">
        <f t="shared" si="240"/>
        <v>27.1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42762.212476851848</v>
      </c>
      <c r="T3890" s="10">
        <f t="shared" si="243"/>
        <v>42792.212476851848</v>
      </c>
    </row>
    <row r="3891" spans="1:20" ht="49" x14ac:dyDescent="0.25">
      <c r="A3891" s="6">
        <f t="shared" si="240"/>
        <v>1.4750000000000041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41976.671643518515</v>
      </c>
      <c r="T3891" s="10">
        <f t="shared" si="243"/>
        <v>42008.643055555549</v>
      </c>
    </row>
    <row r="3892" spans="1:20" ht="49" x14ac:dyDescent="0.25">
      <c r="A3892" s="6">
        <f t="shared" si="240"/>
        <v>16.826666666666668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42171.42527777778</v>
      </c>
      <c r="T3892" s="10">
        <f t="shared" si="243"/>
        <v>42231.42527777778</v>
      </c>
    </row>
    <row r="3893" spans="1:20" ht="33" x14ac:dyDescent="0.25">
      <c r="A3893" s="6">
        <f t="shared" si="240"/>
        <v>32.499999999999993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42055.799120370364</v>
      </c>
      <c r="T3893" s="10">
        <f t="shared" si="243"/>
        <v>42085.874305555553</v>
      </c>
    </row>
    <row r="3894" spans="1:20" ht="49" x14ac:dyDescent="0.25">
      <c r="A3894" s="6">
        <f t="shared" si="24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41867.31894675926</v>
      </c>
      <c r="T3894" s="10">
        <f t="shared" si="243"/>
        <v>41874.958333333328</v>
      </c>
    </row>
    <row r="3895" spans="1:20" ht="49" x14ac:dyDescent="0.25">
      <c r="A3895" s="6">
        <f t="shared" si="240"/>
        <v>21.550000000000004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41779.324537037035</v>
      </c>
      <c r="T3895" s="10">
        <f t="shared" si="243"/>
        <v>41820.916666666664</v>
      </c>
    </row>
    <row r="3896" spans="1:20" ht="49" x14ac:dyDescent="0.25">
      <c r="A3896" s="6">
        <f t="shared" si="240"/>
        <v>3.4666666666666623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42679.625138888885</v>
      </c>
      <c r="T3896" s="10">
        <f t="shared" si="243"/>
        <v>42709.874305555553</v>
      </c>
    </row>
    <row r="3897" spans="1:20" ht="49" x14ac:dyDescent="0.25">
      <c r="A3897" s="6">
        <f t="shared" si="240"/>
        <v>5.0000000000000044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42031.916875000003</v>
      </c>
      <c r="T3897" s="10">
        <f t="shared" si="243"/>
        <v>42062.916875000003</v>
      </c>
    </row>
    <row r="3898" spans="1:20" ht="49" x14ac:dyDescent="0.25">
      <c r="A3898" s="6">
        <f t="shared" si="240"/>
        <v>10.624999999999996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41792.858541666668</v>
      </c>
      <c r="T3898" s="10">
        <f t="shared" si="243"/>
        <v>41806.858541666668</v>
      </c>
    </row>
    <row r="3899" spans="1:20" ht="49" x14ac:dyDescent="0.25">
      <c r="A3899" s="6">
        <f t="shared" si="240"/>
        <v>17.600000000000005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41982.540312499994</v>
      </c>
      <c r="T3899" s="10">
        <f t="shared" si="243"/>
        <v>42012.540312499994</v>
      </c>
    </row>
    <row r="3900" spans="1:20" ht="65" x14ac:dyDescent="0.25">
      <c r="A3900" s="6">
        <f t="shared" si="240"/>
        <v>32.56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42193.148958333331</v>
      </c>
      <c r="T3900" s="10">
        <f t="shared" si="243"/>
        <v>42233.333333333336</v>
      </c>
    </row>
    <row r="3901" spans="1:20" ht="49" x14ac:dyDescent="0.25">
      <c r="A3901" s="6">
        <f t="shared" si="240"/>
        <v>1.2499999999999956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41843.441678240735</v>
      </c>
      <c r="T3901" s="10">
        <f t="shared" si="243"/>
        <v>41863.441678240735</v>
      </c>
    </row>
    <row r="3902" spans="1:20" ht="33" x14ac:dyDescent="0.25">
      <c r="A3902" s="6">
        <f t="shared" si="240"/>
        <v>5.4000000000000048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42135.759155092594</v>
      </c>
      <c r="T3902" s="10">
        <f t="shared" si="243"/>
        <v>42165.759155092594</v>
      </c>
    </row>
    <row r="3903" spans="1:20" ht="49" x14ac:dyDescent="0.25">
      <c r="A3903" s="6">
        <f t="shared" si="240"/>
        <v>0.83333333333333037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42317.493043981485</v>
      </c>
      <c r="T3903" s="10">
        <f t="shared" si="243"/>
        <v>42357.493043981485</v>
      </c>
    </row>
    <row r="3904" spans="1:20" ht="49" x14ac:dyDescent="0.25">
      <c r="A3904" s="6">
        <f t="shared" si="240"/>
        <v>48.833333333333329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42663.134745370371</v>
      </c>
      <c r="T3904" s="10">
        <f t="shared" si="243"/>
        <v>42688.176412037035</v>
      </c>
    </row>
    <row r="3905" spans="1:20" ht="49" x14ac:dyDescent="0.25">
      <c r="A3905" s="6">
        <f t="shared" si="24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42185.677835648145</v>
      </c>
      <c r="T3905" s="10">
        <f t="shared" si="243"/>
        <v>42230.484722222223</v>
      </c>
    </row>
    <row r="3906" spans="1:20" ht="18" x14ac:dyDescent="0.25">
      <c r="A3906" s="6">
        <f t="shared" si="240"/>
        <v>2.9999999999996696E-2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42094.895833333336</v>
      </c>
      <c r="T3906" s="10">
        <f t="shared" si="243"/>
        <v>42108.87777777778</v>
      </c>
    </row>
    <row r="3907" spans="1:20" ht="49" x14ac:dyDescent="0.25">
      <c r="A3907" s="6">
        <f t="shared" ref="A3907:A3970" si="244">((F3907-E3907)/E3907+1)*100</f>
        <v>11.533333333333328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>
        <f t="shared" ref="P3907:P3970" si="245">F3907/M3907</f>
        <v>24.714285714285715</v>
      </c>
      <c r="Q3907" t="s">
        <v>8317</v>
      </c>
      <c r="R3907" t="s">
        <v>8318</v>
      </c>
      <c r="S3907" s="10">
        <f t="shared" ref="S3907:S3970" si="246">(((K3907/60)/60)/24)+DATE(1970,1,1)+(-8/24)</f>
        <v>42124.290543981479</v>
      </c>
      <c r="T3907" s="10">
        <f t="shared" ref="T3907:T3970" si="247">(((J3907/60)/60)/24)+DATE(1970,1,1)+(-8/24)</f>
        <v>42166.624999999993</v>
      </c>
    </row>
    <row r="3908" spans="1:20" ht="49" x14ac:dyDescent="0.25">
      <c r="A3908" s="6">
        <f t="shared" si="244"/>
        <v>67.333333333333329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42143.584409722222</v>
      </c>
      <c r="T3908" s="10">
        <f t="shared" si="247"/>
        <v>42181.225694444445</v>
      </c>
    </row>
    <row r="3909" spans="1:20" ht="33" x14ac:dyDescent="0.25">
      <c r="A3909" s="6">
        <f t="shared" si="244"/>
        <v>15.300000000000002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41906.486180555556</v>
      </c>
      <c r="T3909" s="10">
        <f t="shared" si="247"/>
        <v>41938.505555555552</v>
      </c>
    </row>
    <row r="3910" spans="1:20" ht="49" x14ac:dyDescent="0.25">
      <c r="A3910" s="6">
        <f t="shared" si="244"/>
        <v>8.6666666666666679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41833.802037037036</v>
      </c>
      <c r="T3910" s="10">
        <f t="shared" si="247"/>
        <v>41848.802037037036</v>
      </c>
    </row>
    <row r="3911" spans="1:20" ht="49" x14ac:dyDescent="0.25">
      <c r="A3911" s="6">
        <f t="shared" si="244"/>
        <v>0.22499999999999742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41863.025949074072</v>
      </c>
      <c r="T3911" s="10">
        <f t="shared" si="247"/>
        <v>41893.025949074072</v>
      </c>
    </row>
    <row r="3912" spans="1:20" ht="49" x14ac:dyDescent="0.25">
      <c r="A3912" s="6">
        <f t="shared" si="244"/>
        <v>3.0833333333333379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42224.423576388886</v>
      </c>
      <c r="T3912" s="10">
        <f t="shared" si="247"/>
        <v>42254.423576388886</v>
      </c>
    </row>
    <row r="3913" spans="1:20" ht="49" x14ac:dyDescent="0.25">
      <c r="A3913" s="6">
        <f t="shared" si="244"/>
        <v>37.412500000000001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41939.478900462964</v>
      </c>
      <c r="T3913" s="10">
        <f t="shared" si="247"/>
        <v>41969.520567129628</v>
      </c>
    </row>
    <row r="3914" spans="1:20" ht="49" x14ac:dyDescent="0.25">
      <c r="A3914" s="6">
        <f t="shared" si="244"/>
        <v>6.6666666666659324E-3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42058.936689814807</v>
      </c>
      <c r="T3914" s="10">
        <f t="shared" si="247"/>
        <v>42118.857638888883</v>
      </c>
    </row>
    <row r="3915" spans="1:20" ht="49" x14ac:dyDescent="0.25">
      <c r="A3915" s="6">
        <f t="shared" si="244"/>
        <v>9.9999999999999982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42307.877881944441</v>
      </c>
      <c r="T3915" s="10">
        <f t="shared" si="247"/>
        <v>42337.919548611106</v>
      </c>
    </row>
    <row r="3916" spans="1:20" ht="49" x14ac:dyDescent="0.25">
      <c r="A3916" s="6">
        <f t="shared" si="244"/>
        <v>36.360000000000007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42114.485601851848</v>
      </c>
      <c r="T3916" s="10">
        <f t="shared" si="247"/>
        <v>42134.624305555553</v>
      </c>
    </row>
    <row r="3917" spans="1:20" ht="49" x14ac:dyDescent="0.25">
      <c r="A3917" s="6">
        <f t="shared" si="244"/>
        <v>0.33333333333332993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42492.651724537034</v>
      </c>
      <c r="T3917" s="10">
        <f t="shared" si="247"/>
        <v>42522.651724537034</v>
      </c>
    </row>
    <row r="3918" spans="1:20" ht="49" x14ac:dyDescent="0.25">
      <c r="A3918" s="6">
        <f t="shared" si="244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42494.138333333329</v>
      </c>
      <c r="T3918" s="10">
        <f t="shared" si="247"/>
        <v>42524.138333333329</v>
      </c>
    </row>
    <row r="3919" spans="1:20" ht="49" x14ac:dyDescent="0.25">
      <c r="A3919" s="6">
        <f t="shared" si="244"/>
        <v>0.28571428571428914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41863.193993055553</v>
      </c>
      <c r="T3919" s="10">
        <f t="shared" si="247"/>
        <v>41893.193993055553</v>
      </c>
    </row>
    <row r="3920" spans="1:20" ht="49" x14ac:dyDescent="0.25">
      <c r="A3920" s="6">
        <f t="shared" si="244"/>
        <v>0.20000000000000018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41843.331284722219</v>
      </c>
      <c r="T3920" s="10">
        <f t="shared" si="247"/>
        <v>41855.333333333328</v>
      </c>
    </row>
    <row r="3921" spans="1:20" ht="49" x14ac:dyDescent="0.25">
      <c r="A3921" s="6">
        <f t="shared" si="244"/>
        <v>1.8000000000000016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42358.351539351854</v>
      </c>
      <c r="T3921" s="10">
        <f t="shared" si="247"/>
        <v>42386.666666666664</v>
      </c>
    </row>
    <row r="3922" spans="1:20" ht="49" x14ac:dyDescent="0.25">
      <c r="A3922" s="6">
        <f t="shared" si="244"/>
        <v>5.4000000000000048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42657.053935185184</v>
      </c>
      <c r="T3922" s="10">
        <f t="shared" si="247"/>
        <v>42687.095601851855</v>
      </c>
    </row>
    <row r="3923" spans="1:20" ht="49" x14ac:dyDescent="0.25">
      <c r="A3923" s="6">
        <f t="shared" si="244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41926.208969907406</v>
      </c>
      <c r="T3923" s="10">
        <f t="shared" si="247"/>
        <v>41938.416666666664</v>
      </c>
    </row>
    <row r="3924" spans="1:20" ht="49" x14ac:dyDescent="0.25">
      <c r="A3924" s="6">
        <f t="shared" si="244"/>
        <v>8.1333333333333364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42020.435300925928</v>
      </c>
      <c r="T3924" s="10">
        <f t="shared" si="247"/>
        <v>42065.624999999993</v>
      </c>
    </row>
    <row r="3925" spans="1:20" ht="49" x14ac:dyDescent="0.25">
      <c r="A3925" s="6">
        <f t="shared" si="244"/>
        <v>12.034782608695648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42075.646655092591</v>
      </c>
      <c r="T3925" s="10">
        <f t="shared" si="247"/>
        <v>42103.646655092591</v>
      </c>
    </row>
    <row r="3926" spans="1:20" ht="49" x14ac:dyDescent="0.25">
      <c r="A3926" s="6">
        <f t="shared" si="244"/>
        <v>15.266666666666662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41786.626412037032</v>
      </c>
      <c r="T3926" s="10">
        <f t="shared" si="247"/>
        <v>41816.626412037032</v>
      </c>
    </row>
    <row r="3927" spans="1:20" ht="49" x14ac:dyDescent="0.25">
      <c r="A3927" s="6">
        <f t="shared" si="244"/>
        <v>9.9999999999999982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41820.537488425922</v>
      </c>
      <c r="T3927" s="10">
        <f t="shared" si="247"/>
        <v>41850.537488425922</v>
      </c>
    </row>
    <row r="3928" spans="1:20" ht="33" x14ac:dyDescent="0.25">
      <c r="A3928" s="6">
        <f t="shared" si="244"/>
        <v>0.30000000000000027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41969.751712962963</v>
      </c>
      <c r="T3928" s="10">
        <f t="shared" si="247"/>
        <v>41999.751712962963</v>
      </c>
    </row>
    <row r="3929" spans="1:20" ht="49" x14ac:dyDescent="0.25">
      <c r="A3929" s="6">
        <f t="shared" si="244"/>
        <v>1.0000000000000009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41829.934074074074</v>
      </c>
      <c r="T3929" s="10">
        <f t="shared" si="247"/>
        <v>41859.934074074074</v>
      </c>
    </row>
    <row r="3930" spans="1:20" ht="49" x14ac:dyDescent="0.25">
      <c r="A3930" s="6">
        <f t="shared" si="244"/>
        <v>13.019999999999998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42265.349849537037</v>
      </c>
      <c r="T3930" s="10">
        <f t="shared" si="247"/>
        <v>42292.874305555553</v>
      </c>
    </row>
    <row r="3931" spans="1:20" ht="49" x14ac:dyDescent="0.25">
      <c r="A3931" s="6">
        <f t="shared" si="244"/>
        <v>2.2649999999999948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42601.493807870364</v>
      </c>
      <c r="T3931" s="10">
        <f t="shared" si="247"/>
        <v>42631.493807870364</v>
      </c>
    </row>
    <row r="3932" spans="1:20" ht="49" x14ac:dyDescent="0.25">
      <c r="A3932" s="6">
        <f t="shared" si="244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42433.00541666666</v>
      </c>
      <c r="T3932" s="10">
        <f t="shared" si="247"/>
        <v>42460.916666666664</v>
      </c>
    </row>
    <row r="3933" spans="1:20" ht="49" x14ac:dyDescent="0.25">
      <c r="A3933" s="6">
        <f t="shared" si="244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42227.818368055552</v>
      </c>
      <c r="T3933" s="10">
        <f t="shared" si="247"/>
        <v>42252.818368055552</v>
      </c>
    </row>
    <row r="3934" spans="1:20" ht="49" x14ac:dyDescent="0.25">
      <c r="A3934" s="6">
        <f t="shared" si="244"/>
        <v>8.3333333333324155E-3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42414.835231481477</v>
      </c>
      <c r="T3934" s="10">
        <f t="shared" si="247"/>
        <v>42444.793564814812</v>
      </c>
    </row>
    <row r="3935" spans="1:20" ht="49" x14ac:dyDescent="0.25">
      <c r="A3935" s="6">
        <f t="shared" si="244"/>
        <v>15.742857142857147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42538.634976851848</v>
      </c>
      <c r="T3935" s="10">
        <f t="shared" si="247"/>
        <v>42567.696527777771</v>
      </c>
    </row>
    <row r="3936" spans="1:20" ht="49" x14ac:dyDescent="0.25">
      <c r="A3936" s="6">
        <f t="shared" si="244"/>
        <v>10.999999999999998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42233.338414351849</v>
      </c>
      <c r="T3936" s="10">
        <f t="shared" si="247"/>
        <v>42278.208333333336</v>
      </c>
    </row>
    <row r="3937" spans="1:20" ht="65" x14ac:dyDescent="0.25">
      <c r="A3937" s="6">
        <f t="shared" si="244"/>
        <v>43.833333333333336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42221.323449074065</v>
      </c>
      <c r="T3937" s="10">
        <f t="shared" si="247"/>
        <v>42281.323449074065</v>
      </c>
    </row>
    <row r="3938" spans="1:20" ht="49" x14ac:dyDescent="0.25">
      <c r="A3938" s="6">
        <f t="shared" si="244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42674.929629629631</v>
      </c>
      <c r="T3938" s="10">
        <f t="shared" si="247"/>
        <v>42704.971296296295</v>
      </c>
    </row>
    <row r="3939" spans="1:20" ht="49" x14ac:dyDescent="0.25">
      <c r="A3939" s="6">
        <f t="shared" si="244"/>
        <v>86.135181975736572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42534.298148148147</v>
      </c>
      <c r="T3939" s="10">
        <f t="shared" si="247"/>
        <v>42562.298148148147</v>
      </c>
    </row>
    <row r="3940" spans="1:20" ht="49" x14ac:dyDescent="0.25">
      <c r="A3940" s="6">
        <f t="shared" si="244"/>
        <v>12.196620583717355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42151.572384259263</v>
      </c>
      <c r="T3940" s="10">
        <f t="shared" si="247"/>
        <v>42182.572384259263</v>
      </c>
    </row>
    <row r="3941" spans="1:20" ht="49" x14ac:dyDescent="0.25">
      <c r="A3941" s="6">
        <f t="shared" si="244"/>
        <v>0.10000000000000009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41915.066886574074</v>
      </c>
      <c r="T3941" s="10">
        <f t="shared" si="247"/>
        <v>41918.854166666664</v>
      </c>
    </row>
    <row r="3942" spans="1:20" ht="49" x14ac:dyDescent="0.25">
      <c r="A3942" s="6">
        <f t="shared" si="244"/>
        <v>0.21999999999999797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41961.159155092588</v>
      </c>
      <c r="T3942" s="10">
        <f t="shared" si="247"/>
        <v>42006.159155092588</v>
      </c>
    </row>
    <row r="3943" spans="1:20" ht="49" x14ac:dyDescent="0.25">
      <c r="A3943" s="6">
        <f t="shared" si="244"/>
        <v>0.90909090909090384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41940.253900462958</v>
      </c>
      <c r="T3943" s="10">
        <f t="shared" si="247"/>
        <v>41967.708333333336</v>
      </c>
    </row>
    <row r="3944" spans="1:20" ht="49" x14ac:dyDescent="0.25">
      <c r="A3944" s="6">
        <f t="shared" si="244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42111.570763888885</v>
      </c>
      <c r="T3944" s="10">
        <f t="shared" si="247"/>
        <v>42171.570763888885</v>
      </c>
    </row>
    <row r="3945" spans="1:20" ht="49" x14ac:dyDescent="0.25">
      <c r="A3945" s="6">
        <f t="shared" si="244"/>
        <v>35.640000000000008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42279.445231481477</v>
      </c>
      <c r="T3945" s="10">
        <f t="shared" si="247"/>
        <v>42310.368055555555</v>
      </c>
    </row>
    <row r="3946" spans="1:20" ht="49" x14ac:dyDescent="0.25">
      <c r="A3946" s="6">
        <f t="shared" si="244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42213.329571759255</v>
      </c>
      <c r="T3946" s="10">
        <f t="shared" si="247"/>
        <v>42243.329571759255</v>
      </c>
    </row>
    <row r="3947" spans="1:20" ht="49" x14ac:dyDescent="0.25">
      <c r="A3947" s="6">
        <f t="shared" si="244"/>
        <v>0.24999999999999467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42109.468379629623</v>
      </c>
      <c r="T3947" s="10">
        <f t="shared" si="247"/>
        <v>42139.468379629623</v>
      </c>
    </row>
    <row r="3948" spans="1:20" ht="33" x14ac:dyDescent="0.25">
      <c r="A3948" s="6">
        <f t="shared" si="244"/>
        <v>3.2499999999999973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42031.500254629624</v>
      </c>
      <c r="T3948" s="10">
        <f t="shared" si="247"/>
        <v>42062.999999999993</v>
      </c>
    </row>
    <row r="3949" spans="1:20" ht="49" x14ac:dyDescent="0.25">
      <c r="A3949" s="6">
        <f t="shared" si="244"/>
        <v>3.3666666666666623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42614.809537037036</v>
      </c>
      <c r="T3949" s="10">
        <f t="shared" si="247"/>
        <v>42644.809537037036</v>
      </c>
    </row>
    <row r="3950" spans="1:20" ht="49" x14ac:dyDescent="0.25">
      <c r="A3950" s="6">
        <f t="shared" si="244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41828.992164351846</v>
      </c>
      <c r="T3950" s="10">
        <f t="shared" si="247"/>
        <v>41888.992164351846</v>
      </c>
    </row>
    <row r="3951" spans="1:20" ht="49" x14ac:dyDescent="0.25">
      <c r="A3951" s="6">
        <f t="shared" si="244"/>
        <v>15.769999999999996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42015.787280092591</v>
      </c>
      <c r="T3951" s="10">
        <f t="shared" si="247"/>
        <v>42045.787280092591</v>
      </c>
    </row>
    <row r="3952" spans="1:20" ht="49" x14ac:dyDescent="0.25">
      <c r="A3952" s="6">
        <f t="shared" si="244"/>
        <v>0.62499999999999778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42439.368981481479</v>
      </c>
      <c r="T3952" s="10">
        <f t="shared" si="247"/>
        <v>42468.440972222219</v>
      </c>
    </row>
    <row r="3953" spans="1:20" ht="49" x14ac:dyDescent="0.25">
      <c r="A3953" s="6">
        <f t="shared" si="244"/>
        <v>5.000000000032756E-4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42433.492384259262</v>
      </c>
      <c r="T3953" s="10">
        <f t="shared" si="247"/>
        <v>42493.45071759259</v>
      </c>
    </row>
    <row r="3954" spans="1:20" ht="49" x14ac:dyDescent="0.25">
      <c r="A3954" s="6">
        <f t="shared" si="244"/>
        <v>9.6153846153845812E-2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42243.457060185181</v>
      </c>
      <c r="T3954" s="10">
        <f t="shared" si="247"/>
        <v>42303.457060185181</v>
      </c>
    </row>
    <row r="3955" spans="1:20" ht="49" x14ac:dyDescent="0.25">
      <c r="A3955" s="6">
        <f t="shared" si="244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42549.715115740742</v>
      </c>
      <c r="T3955" s="10">
        <f t="shared" si="247"/>
        <v>42580.645138888889</v>
      </c>
    </row>
    <row r="3956" spans="1:20" ht="49" x14ac:dyDescent="0.25">
      <c r="A3956" s="6">
        <f t="shared" si="244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41774.317870370367</v>
      </c>
      <c r="T3956" s="10">
        <f t="shared" si="247"/>
        <v>41834.317870370367</v>
      </c>
    </row>
    <row r="3957" spans="1:20" ht="49" x14ac:dyDescent="0.25">
      <c r="A3957" s="6">
        <f t="shared" si="244"/>
        <v>24.285714285714288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42306.515520833331</v>
      </c>
      <c r="T3957" s="10">
        <f t="shared" si="247"/>
        <v>42336.557187499995</v>
      </c>
    </row>
    <row r="3958" spans="1:20" ht="49" x14ac:dyDescent="0.25">
      <c r="A3958" s="6">
        <f t="shared" si="244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42457.598692129628</v>
      </c>
      <c r="T3958" s="10">
        <f t="shared" si="247"/>
        <v>42484.680555555555</v>
      </c>
    </row>
    <row r="3959" spans="1:20" ht="49" x14ac:dyDescent="0.25">
      <c r="A3959" s="6">
        <f t="shared" si="244"/>
        <v>2.4999999999997247E-2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42513.642986111103</v>
      </c>
      <c r="T3959" s="10">
        <f t="shared" si="247"/>
        <v>42559.642986111103</v>
      </c>
    </row>
    <row r="3960" spans="1:20" ht="49" x14ac:dyDescent="0.25">
      <c r="A3960" s="6">
        <f t="shared" si="244"/>
        <v>32.049999999999997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41816.617037037038</v>
      </c>
      <c r="T3960" s="10">
        <f t="shared" si="247"/>
        <v>41853.25</v>
      </c>
    </row>
    <row r="3961" spans="1:20" ht="49" x14ac:dyDescent="0.25">
      <c r="A3961" s="6">
        <f t="shared" si="244"/>
        <v>24.333333333333329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41880.455509259256</v>
      </c>
      <c r="T3961" s="10">
        <f t="shared" si="247"/>
        <v>41910.455509259256</v>
      </c>
    </row>
    <row r="3962" spans="1:20" ht="49" x14ac:dyDescent="0.25">
      <c r="A3962" s="6">
        <f t="shared" si="244"/>
        <v>1.5000000000000013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42342.51222222222</v>
      </c>
      <c r="T3962" s="10">
        <f t="shared" si="247"/>
        <v>42372.51222222222</v>
      </c>
    </row>
    <row r="3963" spans="1:20" ht="49" x14ac:dyDescent="0.25">
      <c r="A3963" s="6">
        <f t="shared" si="244"/>
        <v>0.41999999999999815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41745.557986111111</v>
      </c>
      <c r="T3963" s="10">
        <f t="shared" si="247"/>
        <v>41767.557986111111</v>
      </c>
    </row>
    <row r="3964" spans="1:20" ht="49" x14ac:dyDescent="0.25">
      <c r="A3964" s="6">
        <f t="shared" si="244"/>
        <v>3.214285714285714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42311.288124999999</v>
      </c>
      <c r="T3964" s="10">
        <f t="shared" si="247"/>
        <v>42336.288124999999</v>
      </c>
    </row>
    <row r="3965" spans="1:20" ht="49" x14ac:dyDescent="0.25">
      <c r="A3965" s="6">
        <f t="shared" si="244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42295.820798611108</v>
      </c>
      <c r="T3965" s="10">
        <f t="shared" si="247"/>
        <v>42325.862465277773</v>
      </c>
    </row>
    <row r="3966" spans="1:20" ht="49" x14ac:dyDescent="0.25">
      <c r="A3966" s="6">
        <f t="shared" si="244"/>
        <v>6.2999999999999945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42053.388726851852</v>
      </c>
      <c r="T3966" s="10">
        <f t="shared" si="247"/>
        <v>42113.34706018518</v>
      </c>
    </row>
    <row r="3967" spans="1:20" ht="49" x14ac:dyDescent="0.25">
      <c r="A3967" s="6">
        <f t="shared" si="244"/>
        <v>14.249999999999996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42413.902546296296</v>
      </c>
      <c r="T3967" s="10">
        <f t="shared" si="247"/>
        <v>42473.860879629625</v>
      </c>
    </row>
    <row r="3968" spans="1:20" ht="49" x14ac:dyDescent="0.25">
      <c r="A3968" s="6">
        <f t="shared" si="244"/>
        <v>0.60000000000000053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41801.378217592588</v>
      </c>
      <c r="T3968" s="10">
        <f t="shared" si="247"/>
        <v>41843.790972222218</v>
      </c>
    </row>
    <row r="3969" spans="1:20" ht="49" x14ac:dyDescent="0.25">
      <c r="A3969" s="6">
        <f t="shared" si="244"/>
        <v>24.117647058823533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42769.957256944443</v>
      </c>
      <c r="T3969" s="10">
        <f t="shared" si="247"/>
        <v>42799.957256944443</v>
      </c>
    </row>
    <row r="3970" spans="1:20" ht="49" x14ac:dyDescent="0.25">
      <c r="A3970" s="6">
        <f t="shared" si="244"/>
        <v>10.540000000000004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42452.48232638889</v>
      </c>
      <c r="T3970" s="10">
        <f t="shared" si="247"/>
        <v>42512.48232638889</v>
      </c>
    </row>
    <row r="3971" spans="1:20" ht="49" x14ac:dyDescent="0.25">
      <c r="A3971" s="6">
        <f t="shared" ref="A3971:A4034" si="248">((F3971-E3971)/E3971+1)*100</f>
        <v>7.4690265486725638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>
        <f t="shared" ref="P3971:P4034" si="249">F3971/M3971</f>
        <v>35.166666666666664</v>
      </c>
      <c r="Q3971" t="s">
        <v>8317</v>
      </c>
      <c r="R3971" t="s">
        <v>8318</v>
      </c>
      <c r="S3971" s="10">
        <f t="shared" ref="S3971:S4034" si="250">(((K3971/60)/60)/24)+DATE(1970,1,1)+(-8/24)</f>
        <v>42601.521365740737</v>
      </c>
      <c r="T3971" s="10">
        <f t="shared" ref="T3971:T4034" si="251">(((J3971/60)/60)/24)+DATE(1970,1,1)+(-8/24)</f>
        <v>42610.829861111109</v>
      </c>
    </row>
    <row r="3972" spans="1:20" ht="65" x14ac:dyDescent="0.25">
      <c r="A3972" s="6">
        <f t="shared" si="248"/>
        <v>7.3333333333336359E-2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42447.530219907399</v>
      </c>
      <c r="T3972" s="10">
        <f t="shared" si="251"/>
        <v>42477.530219907399</v>
      </c>
    </row>
    <row r="3973" spans="1:20" ht="49" x14ac:dyDescent="0.25">
      <c r="A3973" s="6">
        <f t="shared" si="248"/>
        <v>0.97142857142856753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41811.202847222223</v>
      </c>
      <c r="T3973" s="10">
        <f t="shared" si="251"/>
        <v>41841.202847222223</v>
      </c>
    </row>
    <row r="3974" spans="1:20" ht="33" x14ac:dyDescent="0.25">
      <c r="A3974" s="6">
        <f t="shared" si="248"/>
        <v>21.099999999999998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41980.734189814808</v>
      </c>
      <c r="T3974" s="10">
        <f t="shared" si="251"/>
        <v>42040.734189814808</v>
      </c>
    </row>
    <row r="3975" spans="1:20" ht="49" x14ac:dyDescent="0.25">
      <c r="A3975" s="6">
        <f t="shared" si="248"/>
        <v>78.100000000000009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42469.350810185184</v>
      </c>
      <c r="T3975" s="10">
        <f t="shared" si="251"/>
        <v>42498.833333333336</v>
      </c>
    </row>
    <row r="3976" spans="1:20" ht="49" x14ac:dyDescent="0.25">
      <c r="A3976" s="6">
        <f t="shared" si="248"/>
        <v>31.999999999999996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42493.213518518511</v>
      </c>
      <c r="T3976" s="10">
        <f t="shared" si="251"/>
        <v>42523.213518518511</v>
      </c>
    </row>
    <row r="3977" spans="1:20" ht="49" x14ac:dyDescent="0.25">
      <c r="A3977" s="6">
        <f t="shared" si="248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42534.533541666664</v>
      </c>
      <c r="T3977" s="10">
        <f t="shared" si="251"/>
        <v>42564.533541666664</v>
      </c>
    </row>
    <row r="3978" spans="1:20" ht="49" x14ac:dyDescent="0.25">
      <c r="A3978" s="6">
        <f t="shared" si="248"/>
        <v>47.692307692307686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41830.525011574071</v>
      </c>
      <c r="T3978" s="10">
        <f t="shared" si="251"/>
        <v>41851.958333333328</v>
      </c>
    </row>
    <row r="3979" spans="1:20" ht="49" x14ac:dyDescent="0.25">
      <c r="A3979" s="6">
        <f t="shared" si="248"/>
        <v>1.4499999999999957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42543.455231481479</v>
      </c>
      <c r="T3979" s="10">
        <f t="shared" si="251"/>
        <v>42573.455231481479</v>
      </c>
    </row>
    <row r="3980" spans="1:20" ht="49" x14ac:dyDescent="0.25">
      <c r="A3980" s="6">
        <f t="shared" si="248"/>
        <v>10.7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41975.309641203705</v>
      </c>
      <c r="T3980" s="10">
        <f t="shared" si="251"/>
        <v>42035.309641203705</v>
      </c>
    </row>
    <row r="3981" spans="1:20" ht="49" x14ac:dyDescent="0.25">
      <c r="A3981" s="6">
        <f t="shared" si="248"/>
        <v>1.8333333333333313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42069.570104166669</v>
      </c>
      <c r="T3981" s="10">
        <f t="shared" si="251"/>
        <v>42092.499999999993</v>
      </c>
    </row>
    <row r="3982" spans="1:20" ht="49" x14ac:dyDescent="0.25">
      <c r="A3982" s="6">
        <f t="shared" si="248"/>
        <v>18.000000000000004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41795.265590277777</v>
      </c>
      <c r="T3982" s="10">
        <f t="shared" si="251"/>
        <v>41825.265590277777</v>
      </c>
    </row>
    <row r="3983" spans="1:20" ht="33" x14ac:dyDescent="0.25">
      <c r="A3983" s="6">
        <f t="shared" si="248"/>
        <v>4.0833333333333393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42507.846631944441</v>
      </c>
      <c r="T3983" s="10">
        <f t="shared" si="251"/>
        <v>42567.846631944441</v>
      </c>
    </row>
    <row r="3984" spans="1:20" ht="65" x14ac:dyDescent="0.25">
      <c r="A3984" s="6">
        <f t="shared" si="248"/>
        <v>19.999999999999996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42132.476620370369</v>
      </c>
      <c r="T3984" s="10">
        <f t="shared" si="251"/>
        <v>42192.476620370369</v>
      </c>
    </row>
    <row r="3985" spans="1:20" ht="49" x14ac:dyDescent="0.25">
      <c r="A3985" s="6">
        <f t="shared" si="248"/>
        <v>34.802513464991023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41747.536527777775</v>
      </c>
      <c r="T3985" s="10">
        <f t="shared" si="251"/>
        <v>41778.957638888889</v>
      </c>
    </row>
    <row r="3986" spans="1:20" ht="49" x14ac:dyDescent="0.25">
      <c r="A3986" s="6">
        <f t="shared" si="248"/>
        <v>6.3333333333333357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41920.630138888882</v>
      </c>
      <c r="T3986" s="10">
        <f t="shared" si="251"/>
        <v>41950.666666666664</v>
      </c>
    </row>
    <row r="3987" spans="1:20" ht="49" x14ac:dyDescent="0.25">
      <c r="A3987" s="6">
        <f t="shared" si="248"/>
        <v>32.049999999999997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42399.374074074069</v>
      </c>
      <c r="T3987" s="10">
        <f t="shared" si="251"/>
        <v>42420.545138888883</v>
      </c>
    </row>
    <row r="3988" spans="1:20" ht="49" x14ac:dyDescent="0.25">
      <c r="A3988" s="6">
        <f t="shared" si="248"/>
        <v>9.7600000000000016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42467.215208333328</v>
      </c>
      <c r="T3988" s="10">
        <f t="shared" si="251"/>
        <v>42496.211111111108</v>
      </c>
    </row>
    <row r="3989" spans="1:20" ht="49" x14ac:dyDescent="0.25">
      <c r="A3989" s="6">
        <f t="shared" si="248"/>
        <v>37.749999999999993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41765.591319444444</v>
      </c>
      <c r="T3989" s="10">
        <f t="shared" si="251"/>
        <v>41775.591319444444</v>
      </c>
    </row>
    <row r="3990" spans="1:20" ht="33" x14ac:dyDescent="0.25">
      <c r="A3990" s="6">
        <f t="shared" si="248"/>
        <v>2.1333333333333315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42229.747835648144</v>
      </c>
      <c r="T3990" s="10">
        <f t="shared" si="251"/>
        <v>42244.747835648144</v>
      </c>
    </row>
    <row r="3991" spans="1:20" ht="49" x14ac:dyDescent="0.25">
      <c r="A3991" s="6">
        <f t="shared" si="248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42286.416446759256</v>
      </c>
      <c r="T3991" s="10">
        <f t="shared" si="251"/>
        <v>42316.458113425928</v>
      </c>
    </row>
    <row r="3992" spans="1:20" ht="49" x14ac:dyDescent="0.25">
      <c r="A3992" s="6">
        <f t="shared" si="248"/>
        <v>4.181818181818187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42401.339039351849</v>
      </c>
      <c r="T3992" s="10">
        <f t="shared" si="251"/>
        <v>42431.339039351849</v>
      </c>
    </row>
    <row r="3993" spans="1:20" ht="33" x14ac:dyDescent="0.25">
      <c r="A3993" s="6">
        <f t="shared" si="248"/>
        <v>19.999999999999996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42125.311134259253</v>
      </c>
      <c r="T3993" s="10">
        <f t="shared" si="251"/>
        <v>42155.311134259253</v>
      </c>
    </row>
    <row r="3994" spans="1:20" ht="49" x14ac:dyDescent="0.25">
      <c r="A3994" s="6">
        <f t="shared" si="248"/>
        <v>5.4100000000000037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42289.607164351844</v>
      </c>
      <c r="T3994" s="10">
        <f t="shared" si="251"/>
        <v>42349.648831018516</v>
      </c>
    </row>
    <row r="3995" spans="1:20" ht="49" x14ac:dyDescent="0.25">
      <c r="A3995" s="6">
        <f t="shared" si="248"/>
        <v>5.9999999999948983E-3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42107.531388888885</v>
      </c>
      <c r="T3995" s="10">
        <f t="shared" si="251"/>
        <v>42137.531388888885</v>
      </c>
    </row>
    <row r="3996" spans="1:20" ht="33" x14ac:dyDescent="0.25">
      <c r="A3996" s="6">
        <f t="shared" si="248"/>
        <v>0.24999999999999467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41809.056597222218</v>
      </c>
      <c r="T3996" s="10">
        <f t="shared" si="251"/>
        <v>41839.056597222218</v>
      </c>
    </row>
    <row r="3997" spans="1:20" ht="49" x14ac:dyDescent="0.25">
      <c r="A3997" s="6">
        <f t="shared" si="248"/>
        <v>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42019.350428240738</v>
      </c>
      <c r="T3997" s="10">
        <f t="shared" si="251"/>
        <v>42049.143749999996</v>
      </c>
    </row>
    <row r="3998" spans="1:20" ht="49" x14ac:dyDescent="0.25">
      <c r="A3998" s="6">
        <f t="shared" si="248"/>
        <v>16.566666666666663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41949.933611111104</v>
      </c>
      <c r="T3998" s="10">
        <f t="shared" si="251"/>
        <v>41963.336111111108</v>
      </c>
    </row>
    <row r="3999" spans="1:20" ht="49" x14ac:dyDescent="0.25">
      <c r="A3999" s="6">
        <f t="shared" si="248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42069.058113425919</v>
      </c>
      <c r="T3999" s="10">
        <f t="shared" si="251"/>
        <v>42099.016446759262</v>
      </c>
    </row>
    <row r="4000" spans="1:20" ht="49" x14ac:dyDescent="0.25">
      <c r="A4000" s="6">
        <f t="shared" si="248"/>
        <v>57.2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42061.629930555551</v>
      </c>
      <c r="T4000" s="10">
        <f t="shared" si="251"/>
        <v>42091.588263888887</v>
      </c>
    </row>
    <row r="4001" spans="1:20" ht="49" x14ac:dyDescent="0.25">
      <c r="A4001" s="6">
        <f t="shared" si="248"/>
        <v>16.514285714285716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41842.495347222219</v>
      </c>
      <c r="T4001" s="10">
        <f t="shared" si="251"/>
        <v>41882.494317129625</v>
      </c>
    </row>
    <row r="4002" spans="1:20" ht="18" x14ac:dyDescent="0.25">
      <c r="A4002" s="6">
        <f t="shared" si="248"/>
        <v>0.12499999999999734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42437.312013888884</v>
      </c>
      <c r="T4002" s="10">
        <f t="shared" si="251"/>
        <v>42497.27034722222</v>
      </c>
    </row>
    <row r="4003" spans="1:20" ht="49" x14ac:dyDescent="0.25">
      <c r="A4003" s="6">
        <f t="shared" si="248"/>
        <v>37.749999999999993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42775.630879629629</v>
      </c>
      <c r="T4003" s="10">
        <f t="shared" si="251"/>
        <v>42795.458333333336</v>
      </c>
    </row>
    <row r="4004" spans="1:20" ht="49" x14ac:dyDescent="0.25">
      <c r="A4004" s="6">
        <f t="shared" si="248"/>
        <v>1.8399999999999972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41878.710196759253</v>
      </c>
      <c r="T4004" s="10">
        <f t="shared" si="251"/>
        <v>41908.710196759253</v>
      </c>
    </row>
    <row r="4005" spans="1:20" ht="49" x14ac:dyDescent="0.25">
      <c r="A4005" s="6">
        <f t="shared" si="248"/>
        <v>10.050000000000004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42020.254016203697</v>
      </c>
      <c r="T4005" s="10">
        <f t="shared" si="251"/>
        <v>42050.254016203697</v>
      </c>
    </row>
    <row r="4006" spans="1:20" ht="18" x14ac:dyDescent="0.25">
      <c r="A4006" s="6">
        <f t="shared" si="248"/>
        <v>0.20000000000000018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41889.829363425924</v>
      </c>
      <c r="T4006" s="10">
        <f t="shared" si="251"/>
        <v>41919.829363425924</v>
      </c>
    </row>
    <row r="4007" spans="1:20" ht="49" x14ac:dyDescent="0.25">
      <c r="A4007" s="6">
        <f t="shared" si="248"/>
        <v>1.3333333333333308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41872.474363425921</v>
      </c>
      <c r="T4007" s="10">
        <f t="shared" si="251"/>
        <v>41932.474363425921</v>
      </c>
    </row>
    <row r="4008" spans="1:20" ht="49" x14ac:dyDescent="0.25">
      <c r="A4008" s="6">
        <f t="shared" si="248"/>
        <v>6.6666666666659324E-3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42391.439664351848</v>
      </c>
      <c r="T4008" s="10">
        <f t="shared" si="251"/>
        <v>42416.439664351848</v>
      </c>
    </row>
    <row r="4009" spans="1:20" ht="49" x14ac:dyDescent="0.25">
      <c r="A4009" s="6">
        <f t="shared" si="248"/>
        <v>0.24999999999999467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41848.439594907402</v>
      </c>
      <c r="T4009" s="10">
        <f t="shared" si="251"/>
        <v>41877.352777777778</v>
      </c>
    </row>
    <row r="4010" spans="1:20" ht="49" x14ac:dyDescent="0.25">
      <c r="A4010" s="6">
        <f t="shared" si="248"/>
        <v>6.0000000000000053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42177.630868055552</v>
      </c>
      <c r="T4010" s="10">
        <f t="shared" si="251"/>
        <v>42207.630868055552</v>
      </c>
    </row>
    <row r="4011" spans="1:20" ht="49" x14ac:dyDescent="0.25">
      <c r="A4011" s="6">
        <f t="shared" si="248"/>
        <v>3.8860103626943032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41851.367592592593</v>
      </c>
      <c r="T4011" s="10">
        <f t="shared" si="251"/>
        <v>41891.367592592593</v>
      </c>
    </row>
    <row r="4012" spans="1:20" ht="49" x14ac:dyDescent="0.25">
      <c r="A4012" s="6">
        <f t="shared" si="248"/>
        <v>24.194444444444439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41921.437106481477</v>
      </c>
      <c r="T4012" s="10">
        <f t="shared" si="251"/>
        <v>41938.437106481477</v>
      </c>
    </row>
    <row r="4013" spans="1:20" ht="49" x14ac:dyDescent="0.25">
      <c r="A4013" s="6">
        <f t="shared" si="248"/>
        <v>7.5999999999999961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42002.211550925924</v>
      </c>
      <c r="T4013" s="10">
        <f t="shared" si="251"/>
        <v>42032.211550925924</v>
      </c>
    </row>
    <row r="4014" spans="1:20" ht="49" x14ac:dyDescent="0.25">
      <c r="A4014" s="6">
        <f t="shared" si="248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42096.211215277777</v>
      </c>
      <c r="T4014" s="10">
        <f t="shared" si="251"/>
        <v>42126.211215277777</v>
      </c>
    </row>
    <row r="4015" spans="1:20" ht="49" x14ac:dyDescent="0.25">
      <c r="A4015" s="6">
        <f t="shared" si="248"/>
        <v>1.3000000000000012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42020.967858796292</v>
      </c>
      <c r="T4015" s="10">
        <f t="shared" si="251"/>
        <v>42050.967858796292</v>
      </c>
    </row>
    <row r="4016" spans="1:20" ht="49" x14ac:dyDescent="0.25">
      <c r="A4016" s="6">
        <f t="shared" si="248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42418.912835648145</v>
      </c>
      <c r="T4016" s="10">
        <f t="shared" si="251"/>
        <v>42433.912835648145</v>
      </c>
    </row>
    <row r="4017" spans="1:20" ht="49" x14ac:dyDescent="0.25">
      <c r="A4017" s="6">
        <f t="shared" si="248"/>
        <v>1.4285714285711126E-2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42174.447488425918</v>
      </c>
      <c r="T4017" s="10">
        <f t="shared" si="251"/>
        <v>42204.447488425918</v>
      </c>
    </row>
    <row r="4018" spans="1:20" ht="49" x14ac:dyDescent="0.25">
      <c r="A4018" s="6">
        <f t="shared" si="248"/>
        <v>14.000000000000002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41869.539351851847</v>
      </c>
      <c r="T4018" s="10">
        <f t="shared" si="251"/>
        <v>41899.539351851847</v>
      </c>
    </row>
    <row r="4019" spans="1:20" ht="49" x14ac:dyDescent="0.25">
      <c r="A4019" s="6">
        <f t="shared" si="248"/>
        <v>1.0499999999999954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41856.338819444441</v>
      </c>
      <c r="T4019" s="10">
        <f t="shared" si="251"/>
        <v>41886.338819444441</v>
      </c>
    </row>
    <row r="4020" spans="1:20" ht="33" x14ac:dyDescent="0.25">
      <c r="A4020" s="6">
        <f t="shared" si="248"/>
        <v>8.6666666666666679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42620.577638888884</v>
      </c>
      <c r="T4020" s="10">
        <f t="shared" si="251"/>
        <v>42650.577638888884</v>
      </c>
    </row>
    <row r="4021" spans="1:20" ht="49" x14ac:dyDescent="0.25">
      <c r="A4021" s="6">
        <f t="shared" si="248"/>
        <v>0.82857142857143407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42417.342546296299</v>
      </c>
      <c r="T4021" s="10">
        <f t="shared" si="251"/>
        <v>42475.352777777771</v>
      </c>
    </row>
    <row r="4022" spans="1:20" ht="49" x14ac:dyDescent="0.25">
      <c r="A4022" s="6">
        <f t="shared" si="248"/>
        <v>16.666666666666664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42056.857627314814</v>
      </c>
      <c r="T4022" s="10">
        <f t="shared" si="251"/>
        <v>42086.815960648142</v>
      </c>
    </row>
    <row r="4023" spans="1:20" ht="49" x14ac:dyDescent="0.25">
      <c r="A4023" s="6">
        <f t="shared" si="248"/>
        <v>0.83333333333333037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41878.578217592592</v>
      </c>
      <c r="T4023" s="10">
        <f t="shared" si="251"/>
        <v>41938.578217592592</v>
      </c>
    </row>
    <row r="4024" spans="1:20" ht="33" x14ac:dyDescent="0.25">
      <c r="A4024" s="6">
        <f t="shared" si="248"/>
        <v>69.561111111111117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41990.250775462955</v>
      </c>
      <c r="T4024" s="10">
        <f t="shared" si="251"/>
        <v>42035.787499999999</v>
      </c>
    </row>
    <row r="4025" spans="1:20" ht="49" x14ac:dyDescent="0.25">
      <c r="A4025" s="6">
        <f t="shared" si="248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42408.666238425918</v>
      </c>
      <c r="T4025" s="10">
        <f t="shared" si="251"/>
        <v>42453.624571759261</v>
      </c>
    </row>
    <row r="4026" spans="1:20" ht="49" x14ac:dyDescent="0.25">
      <c r="A4026" s="6">
        <f t="shared" si="248"/>
        <v>1.2499999999999956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42217.336770833332</v>
      </c>
      <c r="T4026" s="10">
        <f t="shared" si="251"/>
        <v>42247.336770833332</v>
      </c>
    </row>
    <row r="4027" spans="1:20" ht="49" x14ac:dyDescent="0.25">
      <c r="A4027" s="6">
        <f t="shared" si="248"/>
        <v>5.0000000000000044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42150.904351851852</v>
      </c>
      <c r="T4027" s="10">
        <f t="shared" si="251"/>
        <v>42210.904351851852</v>
      </c>
    </row>
    <row r="4028" spans="1:20" ht="49" x14ac:dyDescent="0.25">
      <c r="A4028" s="6">
        <f t="shared" si="248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42282.322210648148</v>
      </c>
      <c r="T4028" s="10">
        <f t="shared" si="251"/>
        <v>42342.363877314812</v>
      </c>
    </row>
    <row r="4029" spans="1:20" ht="49" x14ac:dyDescent="0.25">
      <c r="A4029" s="6">
        <f t="shared" si="248"/>
        <v>7.1666666666666661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42768.637511574074</v>
      </c>
      <c r="T4029" s="10">
        <f t="shared" si="251"/>
        <v>42788.708333333336</v>
      </c>
    </row>
    <row r="4030" spans="1:20" ht="49" x14ac:dyDescent="0.25">
      <c r="A4030" s="6">
        <f t="shared" si="248"/>
        <v>28.049999999999997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41765.605324074073</v>
      </c>
      <c r="T4030" s="10">
        <f t="shared" si="251"/>
        <v>41795.605324074073</v>
      </c>
    </row>
    <row r="4031" spans="1:20" ht="49" x14ac:dyDescent="0.25">
      <c r="A4031" s="6">
        <f t="shared" si="248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42321.691782407412</v>
      </c>
      <c r="T4031" s="10">
        <f t="shared" si="251"/>
        <v>42351.691782407412</v>
      </c>
    </row>
    <row r="4032" spans="1:20" ht="49" x14ac:dyDescent="0.25">
      <c r="A4032" s="6">
        <f t="shared" si="248"/>
        <v>16.000000000000004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42374.321747685179</v>
      </c>
      <c r="T4032" s="10">
        <f t="shared" si="251"/>
        <v>42403.450694444437</v>
      </c>
    </row>
    <row r="4033" spans="1:20" ht="49" x14ac:dyDescent="0.25">
      <c r="A4033" s="6">
        <f t="shared" si="248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41941.251898148148</v>
      </c>
      <c r="T4033" s="10">
        <f t="shared" si="251"/>
        <v>41991.293564814812</v>
      </c>
    </row>
    <row r="4034" spans="1:20" ht="49" x14ac:dyDescent="0.25">
      <c r="A4034" s="6">
        <f t="shared" si="248"/>
        <v>6.8287037037037095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42293.47587962963</v>
      </c>
      <c r="T4034" s="10">
        <f t="shared" si="251"/>
        <v>42353.517546296294</v>
      </c>
    </row>
    <row r="4035" spans="1:20" ht="49" x14ac:dyDescent="0.25">
      <c r="A4035" s="6">
        <f t="shared" ref="A4035:A4098" si="252">((F4035-E4035)/E4035+1)*100</f>
        <v>25.698702928870286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>
        <f t="shared" ref="P4035:P4098" si="253">F4035/M4035</f>
        <v>65.340319148936175</v>
      </c>
      <c r="Q4035" t="s">
        <v>8317</v>
      </c>
      <c r="R4035" t="s">
        <v>8318</v>
      </c>
      <c r="S4035" s="10">
        <f t="shared" ref="S4035:S4098" si="254">(((K4035/60)/60)/24)+DATE(1970,1,1)+(-8/24)</f>
        <v>42613.93546296296</v>
      </c>
      <c r="T4035" s="10">
        <f t="shared" ref="T4035:T4098" si="255">(((J4035/60)/60)/24)+DATE(1970,1,1)+(-8/24)</f>
        <v>42645.041666666664</v>
      </c>
    </row>
    <row r="4036" spans="1:20" ht="49" x14ac:dyDescent="0.25">
      <c r="A4036" s="6">
        <f t="shared" si="252"/>
        <v>1.4814814814814836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42067.614004629628</v>
      </c>
      <c r="T4036" s="10">
        <f t="shared" si="255"/>
        <v>42097.572337962956</v>
      </c>
    </row>
    <row r="4037" spans="1:20" ht="33" x14ac:dyDescent="0.25">
      <c r="A4037" s="6">
        <f t="shared" si="252"/>
        <v>36.850000000000009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41903.549618055549</v>
      </c>
      <c r="T4037" s="10">
        <f t="shared" si="255"/>
        <v>41933.549618055549</v>
      </c>
    </row>
    <row r="4038" spans="1:20" ht="49" x14ac:dyDescent="0.25">
      <c r="A4038" s="6">
        <f t="shared" si="252"/>
        <v>47.050000000000004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41804.603749999995</v>
      </c>
      <c r="T4038" s="10">
        <f t="shared" si="255"/>
        <v>41821.604166666664</v>
      </c>
    </row>
    <row r="4039" spans="1:20" ht="49" x14ac:dyDescent="0.25">
      <c r="A4039" s="6">
        <f t="shared" si="252"/>
        <v>11.428571428571432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42496.737442129634</v>
      </c>
      <c r="T4039" s="10">
        <f t="shared" si="255"/>
        <v>42514.267361111109</v>
      </c>
    </row>
    <row r="4040" spans="1:20" ht="49" x14ac:dyDescent="0.25">
      <c r="A4040" s="6">
        <f t="shared" si="252"/>
        <v>12.039999999999996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41869.46539351852</v>
      </c>
      <c r="T4040" s="10">
        <f t="shared" si="255"/>
        <v>41929.46539351852</v>
      </c>
    </row>
    <row r="4041" spans="1:20" ht="33" x14ac:dyDescent="0.25">
      <c r="A4041" s="6">
        <f t="shared" si="252"/>
        <v>60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42305.337581018517</v>
      </c>
      <c r="T4041" s="10">
        <f t="shared" si="255"/>
        <v>42338.915972222218</v>
      </c>
    </row>
    <row r="4042" spans="1:20" ht="49" x14ac:dyDescent="0.25">
      <c r="A4042" s="6">
        <f t="shared" si="252"/>
        <v>31.25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42143.898194444446</v>
      </c>
      <c r="T4042" s="10">
        <f t="shared" si="255"/>
        <v>42202.791666666664</v>
      </c>
    </row>
    <row r="4043" spans="1:20" ht="33" x14ac:dyDescent="0.25">
      <c r="A4043" s="6">
        <f t="shared" si="252"/>
        <v>0.41999999999999815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42559.140671296293</v>
      </c>
      <c r="T4043" s="10">
        <f t="shared" si="255"/>
        <v>42619.140671296293</v>
      </c>
    </row>
    <row r="4044" spans="1:20" ht="49" x14ac:dyDescent="0.25">
      <c r="A4044" s="6">
        <f t="shared" si="252"/>
        <v>0.20999999999999908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41994.750740740739</v>
      </c>
      <c r="T4044" s="10">
        <f t="shared" si="255"/>
        <v>42024.469444444439</v>
      </c>
    </row>
    <row r="4045" spans="1:20" ht="49" x14ac:dyDescent="0.25">
      <c r="A4045" s="6">
        <f t="shared" si="252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41948.624131944445</v>
      </c>
      <c r="T4045" s="10">
        <f t="shared" si="255"/>
        <v>41963.624131944445</v>
      </c>
    </row>
    <row r="4046" spans="1:20" ht="49" x14ac:dyDescent="0.25">
      <c r="A4046" s="6">
        <f t="shared" si="252"/>
        <v>37.5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42073.886365740742</v>
      </c>
      <c r="T4046" s="10">
        <f t="shared" si="255"/>
        <v>42103.874999999993</v>
      </c>
    </row>
    <row r="4047" spans="1:20" ht="49" x14ac:dyDescent="0.25">
      <c r="A4047" s="6">
        <f t="shared" si="252"/>
        <v>1.9999999999997797E-2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41841.867928240739</v>
      </c>
      <c r="T4047" s="10">
        <f t="shared" si="255"/>
        <v>41871.867928240739</v>
      </c>
    </row>
    <row r="4048" spans="1:20" ht="49" x14ac:dyDescent="0.25">
      <c r="A4048" s="6">
        <f t="shared" si="252"/>
        <v>8.2142857142857189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41904.317245370366</v>
      </c>
      <c r="T4048" s="10">
        <f t="shared" si="255"/>
        <v>41934.317245370366</v>
      </c>
    </row>
    <row r="4049" spans="1:20" ht="49" x14ac:dyDescent="0.25">
      <c r="A4049" s="6">
        <f t="shared" si="252"/>
        <v>2.200000000000002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41990.689155092587</v>
      </c>
      <c r="T4049" s="10">
        <f t="shared" si="255"/>
        <v>42014.708333333336</v>
      </c>
    </row>
    <row r="4050" spans="1:20" ht="49" x14ac:dyDescent="0.25">
      <c r="A4050" s="6">
        <f t="shared" si="252"/>
        <v>17.652941176470595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42436.175775462958</v>
      </c>
      <c r="T4050" s="10">
        <f t="shared" si="255"/>
        <v>42471.134108796294</v>
      </c>
    </row>
    <row r="4051" spans="1:20" ht="49" x14ac:dyDescent="0.25">
      <c r="A4051" s="6">
        <f t="shared" si="252"/>
        <v>8.0000000000002292E-2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42169.625173611108</v>
      </c>
      <c r="T4051" s="10">
        <f t="shared" si="255"/>
        <v>42199.625173611108</v>
      </c>
    </row>
    <row r="4052" spans="1:20" ht="49" x14ac:dyDescent="0.25">
      <c r="A4052" s="6">
        <f t="shared" si="252"/>
        <v>6.6666666666670427E-2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41905.303136574068</v>
      </c>
      <c r="T4052" s="10">
        <f t="shared" si="255"/>
        <v>41935.303136574068</v>
      </c>
    </row>
    <row r="4053" spans="1:20" ht="49" x14ac:dyDescent="0.25">
      <c r="A4053" s="6">
        <f t="shared" si="252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41761.476817129631</v>
      </c>
      <c r="T4053" s="10">
        <f t="shared" si="255"/>
        <v>41767.953472222223</v>
      </c>
    </row>
    <row r="4054" spans="1:20" ht="65" x14ac:dyDescent="0.25">
      <c r="A4054" s="6">
        <f t="shared" si="252"/>
        <v>37.533333333333331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41865.545324074068</v>
      </c>
      <c r="T4054" s="10">
        <f t="shared" si="255"/>
        <v>41925.545324074068</v>
      </c>
    </row>
    <row r="4055" spans="1:20" ht="49" x14ac:dyDescent="0.25">
      <c r="A4055" s="6">
        <f t="shared" si="252"/>
        <v>21.999999999999996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41928.356805555552</v>
      </c>
      <c r="T4055" s="10">
        <f t="shared" si="255"/>
        <v>41958.499999999993</v>
      </c>
    </row>
    <row r="4056" spans="1:20" ht="49" x14ac:dyDescent="0.25">
      <c r="A4056" s="6">
        <f t="shared" si="252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42613.507928240739</v>
      </c>
      <c r="T4056" s="10">
        <f t="shared" si="255"/>
        <v>42643.833333333336</v>
      </c>
    </row>
    <row r="4057" spans="1:20" ht="49" x14ac:dyDescent="0.25">
      <c r="A4057" s="6">
        <f t="shared" si="252"/>
        <v>17.62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41779.31517361111</v>
      </c>
      <c r="T4057" s="10">
        <f t="shared" si="255"/>
        <v>41809.31517361111</v>
      </c>
    </row>
    <row r="4058" spans="1:20" ht="49" x14ac:dyDescent="0.25">
      <c r="A4058" s="6">
        <f t="shared" si="252"/>
        <v>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42534.599988425929</v>
      </c>
      <c r="T4058" s="10">
        <f t="shared" si="255"/>
        <v>42554.499305555553</v>
      </c>
    </row>
    <row r="4059" spans="1:20" ht="49" x14ac:dyDescent="0.25">
      <c r="A4059" s="6">
        <f t="shared" si="252"/>
        <v>22.142857142857142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42310.635185185187</v>
      </c>
      <c r="T4059" s="10">
        <f t="shared" si="255"/>
        <v>42333.624999999993</v>
      </c>
    </row>
    <row r="4060" spans="1:20" ht="49" x14ac:dyDescent="0.25">
      <c r="A4060" s="6">
        <f t="shared" si="252"/>
        <v>2.5333333333333319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42445.727361111109</v>
      </c>
      <c r="T4060" s="10">
        <f t="shared" si="255"/>
        <v>42460.832638888889</v>
      </c>
    </row>
    <row r="4061" spans="1:20" ht="49" x14ac:dyDescent="0.25">
      <c r="A4061" s="6">
        <f t="shared" si="252"/>
        <v>2.5000000000000022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41866.307314814811</v>
      </c>
      <c r="T4061" s="10">
        <f t="shared" si="255"/>
        <v>41897.791666666664</v>
      </c>
    </row>
    <row r="4062" spans="1:20" ht="49" x14ac:dyDescent="0.25">
      <c r="A4062" s="6">
        <f t="shared" si="252"/>
        <v>2.849999999999997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41779.361759259256</v>
      </c>
      <c r="T4062" s="10">
        <f t="shared" si="255"/>
        <v>41813.333333333328</v>
      </c>
    </row>
    <row r="4063" spans="1:20" ht="33" x14ac:dyDescent="0.25">
      <c r="A4063" s="6">
        <f t="shared" si="252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42420.808136574073</v>
      </c>
      <c r="T4063" s="10">
        <f t="shared" si="255"/>
        <v>42480.766469907401</v>
      </c>
    </row>
    <row r="4064" spans="1:20" ht="49" x14ac:dyDescent="0.25">
      <c r="A4064" s="6">
        <f t="shared" si="252"/>
        <v>2.4499999999999966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42523.405879629623</v>
      </c>
      <c r="T4064" s="10">
        <f t="shared" si="255"/>
        <v>42553.405879629623</v>
      </c>
    </row>
    <row r="4065" spans="1:20" ht="49" x14ac:dyDescent="0.25">
      <c r="A4065" s="6">
        <f t="shared" si="252"/>
        <v>1.4210526315789451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41787.348194444443</v>
      </c>
      <c r="T4065" s="10">
        <f t="shared" si="255"/>
        <v>41817.348194444443</v>
      </c>
    </row>
    <row r="4066" spans="1:20" ht="49" x14ac:dyDescent="0.25">
      <c r="A4066" s="6">
        <f t="shared" si="252"/>
        <v>19.25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42093.254930555551</v>
      </c>
      <c r="T4066" s="10">
        <f t="shared" si="255"/>
        <v>42123.254930555551</v>
      </c>
    </row>
    <row r="4067" spans="1:20" ht="33" x14ac:dyDescent="0.25">
      <c r="A4067" s="6">
        <f t="shared" si="252"/>
        <v>0.67500000000000338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41833.61818287037</v>
      </c>
      <c r="T4067" s="10">
        <f t="shared" si="255"/>
        <v>41863.61818287037</v>
      </c>
    </row>
    <row r="4068" spans="1:20" ht="49" x14ac:dyDescent="0.25">
      <c r="A4068" s="6">
        <f t="shared" si="252"/>
        <v>0.16666666666667052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42478.705879629626</v>
      </c>
      <c r="T4068" s="10">
        <f t="shared" si="255"/>
        <v>42508.705879629626</v>
      </c>
    </row>
    <row r="4069" spans="1:20" ht="49" x14ac:dyDescent="0.25">
      <c r="A4069" s="6">
        <f t="shared" si="252"/>
        <v>60.9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42234.784143518518</v>
      </c>
      <c r="T4069" s="10">
        <f t="shared" si="255"/>
        <v>42274.784143518518</v>
      </c>
    </row>
    <row r="4070" spans="1:20" ht="33" x14ac:dyDescent="0.25">
      <c r="A4070" s="6">
        <f t="shared" si="252"/>
        <v>0.99999999999998979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42718.630266203698</v>
      </c>
      <c r="T4070" s="10">
        <f t="shared" si="255"/>
        <v>42748.628472222219</v>
      </c>
    </row>
    <row r="4071" spans="1:20" ht="49" x14ac:dyDescent="0.25">
      <c r="A4071" s="6">
        <f t="shared" si="252"/>
        <v>34.4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42022.328194444439</v>
      </c>
      <c r="T4071" s="10">
        <f t="shared" si="255"/>
        <v>42063.166666666664</v>
      </c>
    </row>
    <row r="4072" spans="1:20" ht="33" x14ac:dyDescent="0.25">
      <c r="A4072" s="6">
        <f t="shared" si="252"/>
        <v>16.500000000000004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42031.333564814813</v>
      </c>
      <c r="T4072" s="10">
        <f t="shared" si="255"/>
        <v>42063.791666666664</v>
      </c>
    </row>
    <row r="4073" spans="1:20" ht="49" x14ac:dyDescent="0.25">
      <c r="A4073" s="6">
        <f t="shared" si="252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42700.47142361111</v>
      </c>
      <c r="T4073" s="10">
        <f t="shared" si="255"/>
        <v>42730.47142361111</v>
      </c>
    </row>
    <row r="4074" spans="1:20" ht="49" x14ac:dyDescent="0.25">
      <c r="A4074" s="6">
        <f t="shared" si="252"/>
        <v>0.40000000000000036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41812.441099537034</v>
      </c>
      <c r="T4074" s="10">
        <f t="shared" si="255"/>
        <v>41872.441099537034</v>
      </c>
    </row>
    <row r="4075" spans="1:20" ht="49" x14ac:dyDescent="0.25">
      <c r="A4075" s="6">
        <f t="shared" si="252"/>
        <v>1.0571428571428565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42078.011875000004</v>
      </c>
      <c r="T4075" s="10">
        <f t="shared" si="255"/>
        <v>42132.833333333336</v>
      </c>
    </row>
    <row r="4076" spans="1:20" ht="49" x14ac:dyDescent="0.25">
      <c r="A4076" s="6">
        <f t="shared" si="252"/>
        <v>26.727272727272723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42283.219618055555</v>
      </c>
      <c r="T4076" s="10">
        <f t="shared" si="255"/>
        <v>42313.261284722219</v>
      </c>
    </row>
    <row r="4077" spans="1:20" ht="49" x14ac:dyDescent="0.25">
      <c r="A4077" s="6">
        <f t="shared" si="252"/>
        <v>28.800000000000004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41778.712604166663</v>
      </c>
      <c r="T4077" s="10">
        <f t="shared" si="255"/>
        <v>41820.394444444442</v>
      </c>
    </row>
    <row r="4078" spans="1:20" ht="49" x14ac:dyDescent="0.25">
      <c r="A4078" s="6">
        <f t="shared" si="252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41905.462372685186</v>
      </c>
      <c r="T4078" s="10">
        <f t="shared" si="255"/>
        <v>41933.493749999994</v>
      </c>
    </row>
    <row r="4079" spans="1:20" ht="49" x14ac:dyDescent="0.25">
      <c r="A4079" s="6">
        <f t="shared" si="252"/>
        <v>8.8999999999999968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42695.377245370364</v>
      </c>
      <c r="T4079" s="10">
        <f t="shared" si="255"/>
        <v>42725.377245370364</v>
      </c>
    </row>
    <row r="4080" spans="1:20" ht="49" x14ac:dyDescent="0.25">
      <c r="A4080" s="6">
        <f t="shared" si="252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42732.454189814809</v>
      </c>
      <c r="T4080" s="10">
        <f t="shared" si="255"/>
        <v>42762.454189814809</v>
      </c>
    </row>
    <row r="4081" spans="1:20" ht="49" x14ac:dyDescent="0.25">
      <c r="A4081" s="6">
        <f t="shared" si="252"/>
        <v>0.16666666666667052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42510.605567129627</v>
      </c>
      <c r="T4081" s="10">
        <f t="shared" si="255"/>
        <v>42540.605567129627</v>
      </c>
    </row>
    <row r="4082" spans="1:20" ht="49" x14ac:dyDescent="0.25">
      <c r="A4082" s="6">
        <f t="shared" si="252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42511.364768518521</v>
      </c>
      <c r="T4082" s="10">
        <f t="shared" si="255"/>
        <v>42535.45416666667</v>
      </c>
    </row>
    <row r="4083" spans="1:20" ht="49" x14ac:dyDescent="0.25">
      <c r="A4083" s="6">
        <f t="shared" si="252"/>
        <v>15.737410071942449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42041.247974537029</v>
      </c>
      <c r="T4083" s="10">
        <f t="shared" si="255"/>
        <v>42071.206307870372</v>
      </c>
    </row>
    <row r="4084" spans="1:20" ht="49" x14ac:dyDescent="0.25">
      <c r="A4084" s="6">
        <f t="shared" si="252"/>
        <v>2.0000000000000018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42306.855937499997</v>
      </c>
      <c r="T4084" s="10">
        <f t="shared" si="255"/>
        <v>42322.624999999993</v>
      </c>
    </row>
    <row r="4085" spans="1:20" ht="49" x14ac:dyDescent="0.25">
      <c r="A4085" s="6">
        <f t="shared" si="252"/>
        <v>21.685714285714287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42353.428425925922</v>
      </c>
      <c r="T4085" s="10">
        <f t="shared" si="255"/>
        <v>42383.428425925922</v>
      </c>
    </row>
    <row r="4086" spans="1:20" ht="49" x14ac:dyDescent="0.25">
      <c r="A4086" s="6">
        <f t="shared" si="252"/>
        <v>0.33333333333332993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42622.103078703702</v>
      </c>
      <c r="T4086" s="10">
        <f t="shared" si="255"/>
        <v>42652.103078703702</v>
      </c>
    </row>
    <row r="4087" spans="1:20" ht="49" x14ac:dyDescent="0.25">
      <c r="A4087" s="6">
        <f t="shared" si="252"/>
        <v>0.28571428571428914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42058.270543981482</v>
      </c>
      <c r="T4087" s="10">
        <f t="shared" si="255"/>
        <v>42086.832638888889</v>
      </c>
    </row>
    <row r="4088" spans="1:20" ht="49" x14ac:dyDescent="0.25">
      <c r="A4088" s="6">
        <f t="shared" si="252"/>
        <v>4.7000000000000046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42304.607627314814</v>
      </c>
      <c r="T4088" s="10">
        <f t="shared" si="255"/>
        <v>42328.833333333336</v>
      </c>
    </row>
    <row r="4089" spans="1:20" ht="18" x14ac:dyDescent="0.25">
      <c r="A4089" s="6">
        <f t="shared" si="252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42538.40956018518</v>
      </c>
      <c r="T4089" s="10">
        <f t="shared" si="255"/>
        <v>42568.40956018518</v>
      </c>
    </row>
    <row r="4090" spans="1:20" ht="49" x14ac:dyDescent="0.25">
      <c r="A4090" s="6">
        <f t="shared" si="252"/>
        <v>10.799999999999999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41990.27921296296</v>
      </c>
      <c r="T4090" s="10">
        <f t="shared" si="255"/>
        <v>42020.101388888892</v>
      </c>
    </row>
    <row r="4091" spans="1:20" ht="49" x14ac:dyDescent="0.25">
      <c r="A4091" s="6">
        <f t="shared" si="252"/>
        <v>4.8000000000000043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42122.399166666662</v>
      </c>
      <c r="T4091" s="10">
        <f t="shared" si="255"/>
        <v>42155.399305555555</v>
      </c>
    </row>
    <row r="4092" spans="1:20" ht="49" x14ac:dyDescent="0.25">
      <c r="A4092" s="6">
        <f t="shared" si="252"/>
        <v>3.2000000000000028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42209.339548611104</v>
      </c>
      <c r="T4092" s="10">
        <f t="shared" si="255"/>
        <v>42223.291666666664</v>
      </c>
    </row>
    <row r="4093" spans="1:20" ht="49" x14ac:dyDescent="0.25">
      <c r="A4093" s="6">
        <f t="shared" si="252"/>
        <v>12.749999999999995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41990.173043981478</v>
      </c>
      <c r="T4093" s="10">
        <f t="shared" si="255"/>
        <v>42020.173043981478</v>
      </c>
    </row>
    <row r="4094" spans="1:20" ht="49" x14ac:dyDescent="0.25">
      <c r="A4094" s="6">
        <f t="shared" si="252"/>
        <v>1.8181818181817189E-2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42038.861655092587</v>
      </c>
      <c r="T4094" s="10">
        <f t="shared" si="255"/>
        <v>42098.81998842593</v>
      </c>
    </row>
    <row r="4095" spans="1:20" ht="49" x14ac:dyDescent="0.25">
      <c r="A4095" s="6">
        <f t="shared" si="252"/>
        <v>2.4000000000000021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42178.482557870368</v>
      </c>
      <c r="T4095" s="10">
        <f t="shared" si="255"/>
        <v>42238.482557870368</v>
      </c>
    </row>
    <row r="4096" spans="1:20" ht="49" x14ac:dyDescent="0.25">
      <c r="A4096" s="6">
        <f t="shared" si="252"/>
        <v>36.5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41889.753472222219</v>
      </c>
      <c r="T4096" s="10">
        <f t="shared" si="255"/>
        <v>41933.874305555553</v>
      </c>
    </row>
    <row r="4097" spans="1:20" ht="33" x14ac:dyDescent="0.25">
      <c r="A4097" s="6">
        <f t="shared" si="252"/>
        <v>2.6666666666666616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42692.698495370372</v>
      </c>
      <c r="T4097" s="10">
        <f t="shared" si="255"/>
        <v>42722.698495370372</v>
      </c>
    </row>
    <row r="4098" spans="1:20" ht="49" x14ac:dyDescent="0.25">
      <c r="A4098" s="6">
        <f t="shared" si="252"/>
        <v>11.428571428571432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42750.196979166663</v>
      </c>
      <c r="T4098" s="10">
        <f t="shared" si="255"/>
        <v>42794.035416666658</v>
      </c>
    </row>
    <row r="4099" spans="1:20" ht="49" x14ac:dyDescent="0.25">
      <c r="A4099" s="6">
        <f t="shared" ref="A4099:A4115" si="256">((F4099-E4099)/E4099+1)*100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t="e">
        <f t="shared" ref="P4099:P4115" si="257">F4099/M4099</f>
        <v>#DIV/0!</v>
      </c>
      <c r="Q4099" t="s">
        <v>8317</v>
      </c>
      <c r="R4099" t="s">
        <v>8318</v>
      </c>
      <c r="S4099" s="10">
        <f t="shared" ref="S4099:S4115" si="258">(((K4099/60)/60)/24)+DATE(1970,1,1)+(-8/24)</f>
        <v>42344.491168981483</v>
      </c>
      <c r="T4099" s="10">
        <f t="shared" ref="T4099:T4115" si="259">(((J4099/60)/60)/24)+DATE(1970,1,1)+(-8/24)</f>
        <v>42400.663194444445</v>
      </c>
    </row>
    <row r="4100" spans="1:20" ht="49" x14ac:dyDescent="0.25">
      <c r="A4100" s="6">
        <f t="shared" si="256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42495.38885416666</v>
      </c>
      <c r="T4100" s="10">
        <f t="shared" si="259"/>
        <v>42525.38885416666</v>
      </c>
    </row>
    <row r="4101" spans="1:20" ht="49" x14ac:dyDescent="0.25">
      <c r="A4101" s="6">
        <f t="shared" si="256"/>
        <v>1.1111111111111072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42570.517048611109</v>
      </c>
      <c r="T4101" s="10">
        <f t="shared" si="259"/>
        <v>42615.517048611109</v>
      </c>
    </row>
    <row r="4102" spans="1:20" ht="33" x14ac:dyDescent="0.25">
      <c r="A4102" s="6">
        <f t="shared" si="256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41926.791550925926</v>
      </c>
      <c r="T4102" s="10">
        <f t="shared" si="259"/>
        <v>41936.791550925926</v>
      </c>
    </row>
    <row r="4103" spans="1:20" ht="49" x14ac:dyDescent="0.25">
      <c r="A4103" s="6">
        <f t="shared" si="256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42730.570393518516</v>
      </c>
      <c r="T4103" s="10">
        <f t="shared" si="259"/>
        <v>42760.570393518516</v>
      </c>
    </row>
    <row r="4104" spans="1:20" ht="49" x14ac:dyDescent="0.25">
      <c r="A4104" s="6">
        <f t="shared" si="256"/>
        <v>27.400000000000002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42475.514733796292</v>
      </c>
      <c r="T4104" s="10">
        <f t="shared" si="259"/>
        <v>42505.514733796292</v>
      </c>
    </row>
    <row r="4105" spans="1:20" ht="49" x14ac:dyDescent="0.25">
      <c r="A4105" s="6">
        <f t="shared" si="256"/>
        <v>9.9999999999999982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42188.499606481484</v>
      </c>
      <c r="T4105" s="10">
        <f t="shared" si="259"/>
        <v>42242.438888888886</v>
      </c>
    </row>
    <row r="4106" spans="1:20" ht="49" x14ac:dyDescent="0.25">
      <c r="A4106" s="6">
        <f t="shared" si="256"/>
        <v>21.366666666666667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42639.944837962961</v>
      </c>
      <c r="T4106" s="10">
        <f t="shared" si="259"/>
        <v>42669.944837962961</v>
      </c>
    </row>
    <row r="4107" spans="1:20" ht="49" x14ac:dyDescent="0.25">
      <c r="A4107" s="6">
        <f t="shared" si="256"/>
        <v>6.9696969696969706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42696.677187499998</v>
      </c>
      <c r="T4107" s="10">
        <f t="shared" si="259"/>
        <v>42729.677187499998</v>
      </c>
    </row>
    <row r="4108" spans="1:20" ht="49" x14ac:dyDescent="0.25">
      <c r="A4108" s="6">
        <f t="shared" si="256"/>
        <v>70.599999999999994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42052.716041666667</v>
      </c>
      <c r="T4108" s="10">
        <f t="shared" si="259"/>
        <v>42095.708333333336</v>
      </c>
    </row>
    <row r="4109" spans="1:20" ht="49" x14ac:dyDescent="0.25">
      <c r="A4109" s="6">
        <f t="shared" si="256"/>
        <v>2.0499999999999963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41883.583344907405</v>
      </c>
      <c r="T4109" s="10">
        <f t="shared" si="259"/>
        <v>41906.583344907405</v>
      </c>
    </row>
    <row r="4110" spans="1:20" ht="49" x14ac:dyDescent="0.25">
      <c r="A4110" s="6">
        <f t="shared" si="256"/>
        <v>1.9666666666666721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42766.698344907411</v>
      </c>
      <c r="T4110" s="10">
        <f t="shared" si="259"/>
        <v>42796.874999999993</v>
      </c>
    </row>
    <row r="4111" spans="1:20" ht="49" x14ac:dyDescent="0.25">
      <c r="A4111" s="6">
        <f t="shared" si="256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42307.206064814811</v>
      </c>
      <c r="T4111" s="10">
        <f t="shared" si="259"/>
        <v>42337.247731481482</v>
      </c>
    </row>
    <row r="4112" spans="1:20" ht="49" x14ac:dyDescent="0.25">
      <c r="A4112" s="6">
        <f t="shared" si="256"/>
        <v>28.666666666666664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42512.293414351843</v>
      </c>
      <c r="T4112" s="10">
        <f t="shared" si="259"/>
        <v>42572.293414351843</v>
      </c>
    </row>
    <row r="4113" spans="1:20" ht="49" x14ac:dyDescent="0.25">
      <c r="A4113" s="6">
        <f t="shared" si="256"/>
        <v>3.1333333333333324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42028.802546296291</v>
      </c>
      <c r="T4113" s="10">
        <f t="shared" si="259"/>
        <v>42058.802546296291</v>
      </c>
    </row>
    <row r="4114" spans="1:20" ht="49" x14ac:dyDescent="0.25">
      <c r="A4114" s="6">
        <f t="shared" si="256"/>
        <v>3.9999999999995595E-2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42400.613263888888</v>
      </c>
      <c r="T4114" s="10">
        <f t="shared" si="259"/>
        <v>42427.666666666664</v>
      </c>
    </row>
    <row r="4115" spans="1:20" ht="49" x14ac:dyDescent="0.25">
      <c r="A4115" s="6">
        <f t="shared" si="256"/>
        <v>0.20000000000000018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42358.239849537036</v>
      </c>
      <c r="T4115" s="10">
        <f t="shared" si="259"/>
        <v>42376.94027777778</v>
      </c>
    </row>
  </sheetData>
  <conditionalFormatting sqref="G1:G1048576">
    <cfRule type="containsText" dxfId="3" priority="6" operator="containsText" text="live">
      <formula>NOT(ISERROR(SEARCH("live",G1)))</formula>
    </cfRule>
    <cfRule type="containsText" dxfId="2" priority="7" operator="containsText" text="canceled">
      <formula>NOT(ISERROR(SEARCH("canceled",G1)))</formula>
    </cfRule>
    <cfRule type="containsText" dxfId="1" priority="8" operator="containsText" text="failed">
      <formula>NOT(ISERROR(SEARCH("failed",G1)))</formula>
    </cfRule>
    <cfRule type="containsText" dxfId="0" priority="9" operator="containsText" text="successful">
      <formula>NOT(ISERROR(SEARCH("successful",G1)))</formula>
    </cfRule>
  </conditionalFormatting>
  <conditionalFormatting sqref="A1:A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F078-17FB-ED41-8BAA-05CD4B193099}">
  <sheetPr codeName="Sheet5"/>
  <dimension ref="A1:D14"/>
  <sheetViews>
    <sheetView tabSelected="1" workbookViewId="0">
      <selection activeCell="B3" sqref="B3"/>
    </sheetView>
  </sheetViews>
  <sheetFormatPr baseColWidth="10" defaultRowHeight="15" x14ac:dyDescent="0.2"/>
  <cols>
    <col min="1" max="1" width="27.5" bestFit="1" customWidth="1"/>
    <col min="2" max="2" width="25.33203125" bestFit="1" customWidth="1"/>
    <col min="3" max="3" width="22.1640625" bestFit="1" customWidth="1"/>
    <col min="4" max="5" width="24.33203125" bestFit="1" customWidth="1"/>
    <col min="6" max="6" width="2.1640625" bestFit="1" customWidth="1"/>
    <col min="7" max="10" width="3.1640625" bestFit="1" customWidth="1"/>
    <col min="11" max="13" width="4.1640625" bestFit="1" customWidth="1"/>
    <col min="14" max="14" width="25.33203125" bestFit="1" customWidth="1"/>
    <col min="15" max="15" width="6.1640625" bestFit="1" customWidth="1"/>
    <col min="16" max="16" width="4.1640625" bestFit="1" customWidth="1"/>
    <col min="17" max="18" width="12.1640625" bestFit="1" customWidth="1"/>
    <col min="19" max="19" width="11.1640625" bestFit="1" customWidth="1"/>
    <col min="20" max="25" width="12.1640625" bestFit="1" customWidth="1"/>
    <col min="26" max="26" width="22.1640625" bestFit="1" customWidth="1"/>
    <col min="27" max="27" width="6.1640625" bestFit="1" customWidth="1"/>
    <col min="28" max="28" width="4.1640625" bestFit="1" customWidth="1"/>
    <col min="29" max="37" width="12.1640625" bestFit="1" customWidth="1"/>
    <col min="38" max="38" width="24.33203125" bestFit="1" customWidth="1"/>
    <col min="39" max="39" width="2.1640625" bestFit="1" customWidth="1"/>
    <col min="40" max="40" width="4.1640625" bestFit="1" customWidth="1"/>
    <col min="41" max="48" width="12.1640625" bestFit="1" customWidth="1"/>
    <col min="49" max="49" width="11.1640625" bestFit="1" customWidth="1"/>
    <col min="50" max="50" width="26.33203125" bestFit="1" customWidth="1"/>
    <col min="51" max="51" width="29.6640625" bestFit="1" customWidth="1"/>
    <col min="52" max="52" width="26.33203125" bestFit="1" customWidth="1"/>
    <col min="53" max="53" width="28.6640625" bestFit="1" customWidth="1"/>
    <col min="54" max="54" width="6.1640625" bestFit="1" customWidth="1"/>
    <col min="55" max="55" width="6.33203125" bestFit="1" customWidth="1"/>
    <col min="56" max="63" width="12.1640625" bestFit="1" customWidth="1"/>
    <col min="64" max="64" width="4.83203125" bestFit="1" customWidth="1"/>
    <col min="65" max="65" width="7.33203125" bestFit="1" customWidth="1"/>
    <col min="66" max="73" width="12.1640625" bestFit="1" customWidth="1"/>
    <col min="74" max="74" width="24.33203125" bestFit="1" customWidth="1"/>
    <col min="75" max="75" width="6.33203125" bestFit="1" customWidth="1"/>
    <col min="76" max="77" width="12.1640625" bestFit="1" customWidth="1"/>
    <col min="78" max="78" width="3.83203125" bestFit="1" customWidth="1"/>
    <col min="79" max="79" width="6.33203125" bestFit="1" customWidth="1"/>
    <col min="80" max="87" width="12.1640625" bestFit="1" customWidth="1"/>
    <col min="88" max="88" width="4.83203125" bestFit="1" customWidth="1"/>
    <col min="89" max="89" width="7.33203125" bestFit="1" customWidth="1"/>
    <col min="90" max="95" width="12.1640625" bestFit="1" customWidth="1"/>
    <col min="96" max="97" width="11.1640625" bestFit="1" customWidth="1"/>
    <col min="98" max="98" width="26.33203125" bestFit="1" customWidth="1"/>
    <col min="99" max="99" width="29.6640625" bestFit="1" customWidth="1"/>
    <col min="100" max="100" width="26.33203125" bestFit="1" customWidth="1"/>
    <col min="101" max="101" width="28.6640625" bestFit="1" customWidth="1"/>
  </cols>
  <sheetData>
    <row r="1" spans="1:4" x14ac:dyDescent="0.2">
      <c r="A1" s="8" t="s">
        <v>8360</v>
      </c>
      <c r="B1" t="s">
        <v>8400</v>
      </c>
      <c r="C1" t="s">
        <v>8401</v>
      </c>
      <c r="D1" t="s">
        <v>8402</v>
      </c>
    </row>
    <row r="2" spans="1:4" x14ac:dyDescent="0.2">
      <c r="A2" s="9" t="s">
        <v>8388</v>
      </c>
      <c r="B2" s="12">
        <v>0.71081677704194257</v>
      </c>
      <c r="C2" s="12">
        <v>0.24944812362030905</v>
      </c>
      <c r="D2" s="12">
        <v>3.9735099337748346E-2</v>
      </c>
    </row>
    <row r="3" spans="1:4" x14ac:dyDescent="0.2">
      <c r="A3" s="9" t="s">
        <v>8389</v>
      </c>
      <c r="B3" s="12">
        <v>0.66584967320261434</v>
      </c>
      <c r="C3" s="12">
        <v>0.29166666666666669</v>
      </c>
      <c r="D3" s="12">
        <v>4.2483660130718956E-2</v>
      </c>
    </row>
    <row r="4" spans="1:4" x14ac:dyDescent="0.2">
      <c r="A4" s="9" t="s">
        <v>8391</v>
      </c>
      <c r="B4" s="12">
        <v>0.47794117647058826</v>
      </c>
      <c r="C4" s="12">
        <v>0.43382352941176472</v>
      </c>
      <c r="D4" s="12">
        <v>8.8235294117647065E-2</v>
      </c>
    </row>
    <row r="5" spans="1:4" x14ac:dyDescent="0.2">
      <c r="A5" s="9" t="s">
        <v>8392</v>
      </c>
      <c r="B5" s="12">
        <v>0.51351351351351349</v>
      </c>
      <c r="C5" s="12">
        <v>0.43243243243243246</v>
      </c>
      <c r="D5" s="12">
        <v>5.4054054054054057E-2</v>
      </c>
    </row>
    <row r="6" spans="1:4" x14ac:dyDescent="0.2">
      <c r="A6" s="9" t="s">
        <v>8393</v>
      </c>
      <c r="B6" s="12">
        <v>0.51428571428571423</v>
      </c>
      <c r="C6" s="12">
        <v>0.45714285714285713</v>
      </c>
      <c r="D6" s="12">
        <v>2.8571428571428571E-2</v>
      </c>
    </row>
    <row r="7" spans="1:4" x14ac:dyDescent="0.2">
      <c r="A7" s="9" t="s">
        <v>8394</v>
      </c>
      <c r="B7" s="12">
        <v>0.19047619047619047</v>
      </c>
      <c r="C7" s="12">
        <v>0.35714285714285715</v>
      </c>
      <c r="D7" s="12">
        <v>0.45238095238095238</v>
      </c>
    </row>
    <row r="8" spans="1:4" x14ac:dyDescent="0.2">
      <c r="A8" s="9" t="s">
        <v>8395</v>
      </c>
      <c r="B8" s="12">
        <v>0.46153846153846156</v>
      </c>
      <c r="C8" s="12">
        <v>0.46153846153846156</v>
      </c>
      <c r="D8" s="12">
        <v>7.6923076923076927E-2</v>
      </c>
    </row>
    <row r="9" spans="1:4" x14ac:dyDescent="0.2">
      <c r="A9" s="9" t="s">
        <v>8396</v>
      </c>
      <c r="B9" s="12">
        <v>0.2857142857142857</v>
      </c>
      <c r="C9" s="12">
        <v>0.5714285714285714</v>
      </c>
      <c r="D9" s="12">
        <v>0.14285714285714285</v>
      </c>
    </row>
    <row r="10" spans="1:4" x14ac:dyDescent="0.2">
      <c r="A10" s="9" t="s">
        <v>8397</v>
      </c>
      <c r="B10" s="12">
        <v>0.625</v>
      </c>
      <c r="C10" s="12">
        <v>0.375</v>
      </c>
      <c r="D10" s="12">
        <v>0</v>
      </c>
    </row>
    <row r="11" spans="1:4" x14ac:dyDescent="0.2">
      <c r="A11" s="9" t="s">
        <v>8398</v>
      </c>
      <c r="B11" s="12">
        <v>0.3</v>
      </c>
      <c r="C11" s="12">
        <v>0.5</v>
      </c>
      <c r="D11" s="12">
        <v>0.2</v>
      </c>
    </row>
    <row r="12" spans="1:4" x14ac:dyDescent="0.2">
      <c r="A12" s="9" t="s">
        <v>8390</v>
      </c>
      <c r="B12" s="12">
        <v>0.55155875299760193</v>
      </c>
      <c r="C12" s="12">
        <v>0.38369304556354916</v>
      </c>
      <c r="D12" s="12">
        <v>6.4748201438848921E-2</v>
      </c>
    </row>
    <row r="13" spans="1:4" x14ac:dyDescent="0.2">
      <c r="A13" s="9" t="s">
        <v>8399</v>
      </c>
      <c r="B13" s="12">
        <v>0.19369369369369369</v>
      </c>
      <c r="C13" s="12">
        <v>0.58108108108108103</v>
      </c>
      <c r="D13" s="12">
        <v>0.22522522522522523</v>
      </c>
    </row>
    <row r="14" spans="1:4" x14ac:dyDescent="0.2">
      <c r="A14" s="9" t="s">
        <v>8361</v>
      </c>
      <c r="B14" s="12">
        <v>5.4903882389346057</v>
      </c>
      <c r="C14" s="12">
        <v>5.0943976260285506</v>
      </c>
      <c r="D14" s="12">
        <v>1.4152141350368432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FF9BD-C041-3944-B243-F3276C6C5892}">
  <sheetPr codeName="Sheet6"/>
  <dimension ref="A1:H13"/>
  <sheetViews>
    <sheetView workbookViewId="0">
      <selection activeCell="B12" sqref="B12"/>
    </sheetView>
  </sheetViews>
  <sheetFormatPr baseColWidth="10" defaultRowHeight="15" x14ac:dyDescent="0.2"/>
  <cols>
    <col min="1" max="1" width="27.5" bestFit="1" customWidth="1"/>
    <col min="2" max="2" width="16.83203125" bestFit="1" customWidth="1"/>
    <col min="3" max="3" width="13.5" bestFit="1" customWidth="1"/>
    <col min="4" max="4" width="15.83203125" bestFit="1" customWidth="1"/>
    <col min="5" max="5" width="12.83203125" bestFit="1" customWidth="1"/>
    <col min="6" max="6" width="19" bestFit="1" customWidth="1"/>
    <col min="7" max="7" width="15.6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COUNTIFS(Sheet1!$E$1:$E$4115,"&lt;1000",Sheet1!$G$1:$G$4115,"Successful")</f>
        <v>322</v>
      </c>
      <c r="C2">
        <f>COUNTIFS(Sheet1!$E$1:$E$4115,"&lt;1000",Sheet1!$G$1:$G$4115,"Failed")</f>
        <v>113</v>
      </c>
      <c r="D2">
        <f>COUNTIFS(Sheet1!$E$1:$E$4115,"&lt;1000",Sheet1!$G$1:$G$4115,"Canceled")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8389</v>
      </c>
      <c r="B3">
        <f>COUNTIFS(Sheet1!$E$2:$E$4116,"&gt;1000", Sheet1!$E$2:$E$4116, "&lt;4999",Sheet1!$G$2:$G$4116,"Successful")</f>
        <v>815</v>
      </c>
      <c r="C3">
        <f>COUNTIFS(Sheet1!$E$2:$E$4116,"&gt;1000", Sheet1!$E$2:$E$4116, "&lt;4999",Sheet1!$G$2:$G$4116,"Failed")</f>
        <v>357</v>
      </c>
      <c r="D3">
        <f>COUNTIFS(Sheet1!$E$2:$E$4116,"&gt;1000", Sheet1!$E$2:$E$4116, "&lt;4999",Sheet1!$G$2:$G$4116,"Canceled")</f>
        <v>52</v>
      </c>
      <c r="E3">
        <f t="shared" ref="E3:E13" si="1">SUM(B3:D3)</f>
        <v>1224</v>
      </c>
      <c r="F3" s="5">
        <f t="shared" ref="F3:F13" si="2">B3/$E3</f>
        <v>0.66584967320261434</v>
      </c>
      <c r="G3" s="5">
        <f t="shared" si="0"/>
        <v>0.29166666666666669</v>
      </c>
      <c r="H3" s="5">
        <f t="shared" si="0"/>
        <v>4.2483660130718956E-2</v>
      </c>
    </row>
    <row r="4" spans="1:8" x14ac:dyDescent="0.2">
      <c r="A4" t="s">
        <v>8390</v>
      </c>
      <c r="B4">
        <f>COUNTIFS(Sheet1!$E$2:$E$4116,"&gt;5000", Sheet1!$E$2:$E$4116, "&lt;9999",Sheet1!$G$2:$G$4116,"Successful")</f>
        <v>230</v>
      </c>
      <c r="C4">
        <f>COUNTIFS(Sheet1!$E$2:$E$4116,"&gt;5000", Sheet1!$E$2:$E$4116, "&lt;9999",Sheet1!$G$2:$G$4116,"Failed")</f>
        <v>160</v>
      </c>
      <c r="D4">
        <f>COUNTIFS(Sheet1!$E$2:$E$4116,"&gt;5000", Sheet1!$E$2:$E$4116, "&lt;9999",Sheet1!$G$2:$G$4116,"Canceled")</f>
        <v>27</v>
      </c>
      <c r="E4">
        <f t="shared" si="1"/>
        <v>417</v>
      </c>
      <c r="F4" s="5">
        <f t="shared" si="2"/>
        <v>0.55155875299760193</v>
      </c>
      <c r="G4" s="5">
        <f t="shared" si="0"/>
        <v>0.38369304556354916</v>
      </c>
      <c r="H4" s="5">
        <f t="shared" si="0"/>
        <v>6.4748201438848921E-2</v>
      </c>
    </row>
    <row r="5" spans="1:8" x14ac:dyDescent="0.2">
      <c r="A5" t="s">
        <v>8391</v>
      </c>
      <c r="B5">
        <f>COUNTIFS(Sheet1!$E$2:$E$4116,"&gt;10000", Sheet1!$E$2:$E$4116, "&lt;14999",Sheet1!$G$2:$G$4116,"Successful")</f>
        <v>65</v>
      </c>
      <c r="C5">
        <f>COUNTIFS(Sheet1!$E$2:$E$4116,"&gt;10000", Sheet1!$E$2:$E$4116, "&lt;14999",Sheet1!$G$2:$G$4116,"Failed")</f>
        <v>59</v>
      </c>
      <c r="D5">
        <f>COUNTIFS(Sheet1!$E$2:$E$4116,"&gt;10000", Sheet1!$E$2:$E$4116, "&lt;14999",Sheet1!$G$2:$G$4116,"Canceled")</f>
        <v>12</v>
      </c>
      <c r="E5">
        <f t="shared" si="1"/>
        <v>136</v>
      </c>
      <c r="F5" s="5">
        <f t="shared" si="2"/>
        <v>0.47794117647058826</v>
      </c>
      <c r="G5" s="5">
        <f t="shared" si="0"/>
        <v>0.43382352941176472</v>
      </c>
      <c r="H5" s="5">
        <f t="shared" si="0"/>
        <v>8.8235294117647065E-2</v>
      </c>
    </row>
    <row r="6" spans="1:8" x14ac:dyDescent="0.2">
      <c r="A6" t="s">
        <v>8392</v>
      </c>
      <c r="B6">
        <f>COUNTIFS(Sheet1!$E$2:$E$4116,"&gt;15000", Sheet1!$E$2:$E$4116, "&lt;19999",Sheet1!$G$2:$G$4116,"Successful")</f>
        <v>38</v>
      </c>
      <c r="C6">
        <f>COUNTIFS(Sheet1!$E$2:$E$4116,"&gt;15000", Sheet1!$E$2:$E$4116, "&lt;19999",Sheet1!$G$2:$G$4116,"Failed")</f>
        <v>32</v>
      </c>
      <c r="D6">
        <f>COUNTIFS(Sheet1!$E$2:$E$4116,"&gt;15000", Sheet1!$E$2:$E$4116, "&lt;19999",Sheet1!$G$2:$G$4116,"Canceled")</f>
        <v>4</v>
      </c>
      <c r="E6">
        <f t="shared" si="1"/>
        <v>74</v>
      </c>
      <c r="F6" s="5">
        <f t="shared" si="2"/>
        <v>0.51351351351351349</v>
      </c>
      <c r="G6" s="5">
        <f t="shared" si="0"/>
        <v>0.43243243243243246</v>
      </c>
      <c r="H6" s="5">
        <f>D6/$E6</f>
        <v>5.4054054054054057E-2</v>
      </c>
    </row>
    <row r="7" spans="1:8" x14ac:dyDescent="0.2">
      <c r="A7" t="s">
        <v>8393</v>
      </c>
      <c r="B7">
        <f>COUNTIFS(Sheet1!$E$2:$E$4116,"&gt;20000", Sheet1!$E$2:$E$4116, "&lt;24999",Sheet1!$G$2:$G$4116,"Successful")</f>
        <v>18</v>
      </c>
      <c r="C7">
        <f>COUNTIFS(Sheet1!$E$2:$E$4116,"&gt;20000", Sheet1!$E$2:$E$4116, "&lt;24999",Sheet1!$G$2:$G$4116,"Failed")</f>
        <v>16</v>
      </c>
      <c r="D7">
        <f>COUNTIFS(Sheet1!$E$2:$E$4116,"&gt;20000", Sheet1!$E$2:$E$4116, "&lt;24999",Sheet1!$G$2:$G$4116,"Canceled")</f>
        <v>1</v>
      </c>
      <c r="E7">
        <f t="shared" si="1"/>
        <v>35</v>
      </c>
      <c r="F7" s="5">
        <f t="shared" si="2"/>
        <v>0.51428571428571423</v>
      </c>
      <c r="G7" s="5">
        <f t="shared" si="0"/>
        <v>0.45714285714285713</v>
      </c>
      <c r="H7" s="5">
        <f t="shared" si="0"/>
        <v>2.8571428571428571E-2</v>
      </c>
    </row>
    <row r="8" spans="1:8" x14ac:dyDescent="0.2">
      <c r="A8" t="s">
        <v>8394</v>
      </c>
      <c r="B8">
        <f>COUNTIFS(Sheet1!$E$2:$E$4116,"&gt;25000", Sheet1!$E$2:$E$4116, "&lt;29999",Sheet1!$G$2:$G$4116,"Successful")</f>
        <v>8</v>
      </c>
      <c r="C8">
        <f>COUNTIFS(Sheet1!$E$2:$E$4116,"&gt;25000", Sheet1!$E$2:$E$4116, "&lt;29999",Sheet1!$G$2:$G$4116,"Failed")</f>
        <v>15</v>
      </c>
      <c r="D8">
        <f>COUNTIFS(Sheet1!$E$2:$E$4116,"&gt;20000", Sheet1!$E$2:$E$4116, "&lt;29999",Sheet1!$G$2:$G$4116,"Canceled")</f>
        <v>19</v>
      </c>
      <c r="E8">
        <f t="shared" si="1"/>
        <v>42</v>
      </c>
      <c r="F8" s="5">
        <f t="shared" si="2"/>
        <v>0.19047619047619047</v>
      </c>
      <c r="G8" s="5">
        <f t="shared" si="0"/>
        <v>0.35714285714285715</v>
      </c>
      <c r="H8" s="5">
        <f t="shared" si="0"/>
        <v>0.45238095238095238</v>
      </c>
    </row>
    <row r="9" spans="1:8" x14ac:dyDescent="0.2">
      <c r="A9" t="s">
        <v>8395</v>
      </c>
      <c r="B9">
        <f>COUNTIFS(Sheet1!$E$2:$E$4116,"&gt;30000", Sheet1!$E$2:$E$4116, "&lt;34999",Sheet1!$G$2:$G$4116,"Successful")</f>
        <v>6</v>
      </c>
      <c r="C9">
        <f>COUNTIFS(Sheet1!$E$2:$E$4116,"&gt;30000", Sheet1!$E$2:$E$4116, "&lt;34999",Sheet1!$G$2:$G$4116,"Failed")</f>
        <v>6</v>
      </c>
      <c r="D9">
        <f>COUNTIFS(Sheet1!$E$2:$E$4116,"&gt;30000", Sheet1!$E$2:$E$4116, "&lt;34999",Sheet1!$G$2:$G$4116,"Canceled")</f>
        <v>1</v>
      </c>
      <c r="E9">
        <f t="shared" si="1"/>
        <v>13</v>
      </c>
      <c r="F9" s="5">
        <f t="shared" si="2"/>
        <v>0.46153846153846156</v>
      </c>
      <c r="G9" s="5">
        <f t="shared" si="0"/>
        <v>0.46153846153846156</v>
      </c>
      <c r="H9" s="5">
        <f t="shared" si="0"/>
        <v>7.6923076923076927E-2</v>
      </c>
    </row>
    <row r="10" spans="1:8" x14ac:dyDescent="0.2">
      <c r="A10" t="s">
        <v>8396</v>
      </c>
      <c r="B10">
        <f>COUNTIFS(Sheet1!$E$2:$E$4116,"&gt;35000", Sheet1!$E$2:$E$4116, "&lt;39999",Sheet1!$G$2:$G$4116,"Successful")</f>
        <v>4</v>
      </c>
      <c r="C10">
        <f>COUNTIFS(Sheet1!$E$2:$E$4116,"&gt;35000", Sheet1!$E$2:$E$4116, "&lt;39999",Sheet1!$G$2:$G$4116,"Failed")</f>
        <v>8</v>
      </c>
      <c r="D10">
        <f>COUNTIFS(Sheet1!$E$2:$E$4116,"&gt;35000", Sheet1!$E$2:$E$4116, "&lt;39999",Sheet1!$G$2:$G$4116,"Canceled")</f>
        <v>2</v>
      </c>
      <c r="E10">
        <f t="shared" si="1"/>
        <v>14</v>
      </c>
      <c r="F10" s="5">
        <f t="shared" si="2"/>
        <v>0.2857142857142857</v>
      </c>
      <c r="G10" s="5">
        <f t="shared" si="0"/>
        <v>0.5714285714285714</v>
      </c>
      <c r="H10" s="5">
        <f t="shared" si="0"/>
        <v>0.14285714285714285</v>
      </c>
    </row>
    <row r="11" spans="1:8" x14ac:dyDescent="0.2">
      <c r="A11" t="s">
        <v>8397</v>
      </c>
      <c r="B11">
        <f>COUNTIFS(Sheet1!$E$2:$E$4116,"&gt;40000", Sheet1!$E$2:$E$4116, "&lt;44999",Sheet1!$G$2:$G$4116,"Successful")</f>
        <v>5</v>
      </c>
      <c r="C11">
        <f>COUNTIFS(Sheet1!$E$2:$E$4116,"&gt;40000", Sheet1!$E$2:$E$4116, "&lt;44999",Sheet1!$G$2:$G$4116,"Failed")</f>
        <v>3</v>
      </c>
      <c r="D11">
        <f>COUNTIFS(Sheet1!$E$2:$E$4116,"&gt;40000", Sheet1!$E$2:$E$4116, "&lt;44999",Sheet1!$G$2:$G$4116,"Canceled")</f>
        <v>0</v>
      </c>
      <c r="E11">
        <f t="shared" si="1"/>
        <v>8</v>
      </c>
      <c r="F11" s="5">
        <f t="shared" si="2"/>
        <v>0.625</v>
      </c>
      <c r="G11" s="5">
        <f t="shared" si="0"/>
        <v>0.375</v>
      </c>
      <c r="H11" s="5">
        <f t="shared" si="0"/>
        <v>0</v>
      </c>
    </row>
    <row r="12" spans="1:8" x14ac:dyDescent="0.2">
      <c r="A12" t="s">
        <v>8398</v>
      </c>
      <c r="B12">
        <f>COUNTIFS(Sheet1!$E$2:$E$4116,"&gt;45000", Sheet1!$E$2:$E$4116, "&lt;49999",Sheet1!$G$2:$G$4116,"Successful")</f>
        <v>3</v>
      </c>
      <c r="C12">
        <f>COUNTIFS(Sheet1!$E$2:$E$4116,"&gt;45000", Sheet1!$E$2:$E$4116, "&lt;49999",Sheet1!$G$2:$G$4116,"Failed")</f>
        <v>5</v>
      </c>
      <c r="D12">
        <f>COUNTIFS(Sheet1!$E$2:$E$4116,"&gt;45000", Sheet1!$E$2:$E$4116, "&lt;49999",Sheet1!$G$2:$G$4116,"Canceled")</f>
        <v>2</v>
      </c>
      <c r="E12">
        <f t="shared" si="1"/>
        <v>10</v>
      </c>
      <c r="F12" s="5">
        <f t="shared" si="2"/>
        <v>0.3</v>
      </c>
      <c r="G12" s="5">
        <f t="shared" si="0"/>
        <v>0.5</v>
      </c>
      <c r="H12" s="5">
        <f t="shared" si="0"/>
        <v>0.2</v>
      </c>
    </row>
    <row r="13" spans="1:8" x14ac:dyDescent="0.2">
      <c r="A13" t="s">
        <v>8399</v>
      </c>
      <c r="B13">
        <f>COUNTIFS(Sheet1!$E$2:$E$4116,"&gt;=50000",Sheet1!$G$2:$G$4116,"Successful")</f>
        <v>86</v>
      </c>
      <c r="C13">
        <f>COUNTIFS(Sheet1!$E$2:$E$4116,"&gt;=50000",Sheet1!$G$2:$G$4116,"Failed")</f>
        <v>258</v>
      </c>
      <c r="D13">
        <f>COUNTIFS(Sheet1!$E$2:$E$4116,"&gt;=50000", Sheet1!$G$2:$G$4116,"Canceled")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Sheet6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Osterholt</cp:lastModifiedBy>
  <dcterms:created xsi:type="dcterms:W3CDTF">2017-04-20T15:17:24Z</dcterms:created>
  <dcterms:modified xsi:type="dcterms:W3CDTF">2018-10-10T03:41:28Z</dcterms:modified>
</cp:coreProperties>
</file>